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96A46B4-CC24-4569-AA95-8C19705DCD29}" xr6:coauthVersionLast="47" xr6:coauthVersionMax="47" xr10:uidLastSave="{00000000-0000-0000-0000-000000000000}"/>
  <bookViews>
    <workbookView xWindow="-120" yWindow="-120" windowWidth="38640" windowHeight="21120" activeTab="16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S3'!$A$1:$AS$42</definedName>
    <definedName name="_xlnm._FilterDatabase" localSheetId="8" hidden="1">'BA v2'!$A$1:$AT$66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S3'!$A$1:$AD$866</definedName>
    <definedName name="_xlnm._FilterDatabase" localSheetId="5" hidden="1">'OB Season 2'!$A$1:$AI$55</definedName>
    <definedName name="_xlnm._FilterDatabase" localSheetId="2" hidden="1">'OB Season 3'!$A$1:$AI$66</definedName>
    <definedName name="_xlnm._FilterDatabase" localSheetId="0" hidden="1">'Old Bow v2'!$A$1:$AJ$73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History'!$A$1:$AD$375</definedName>
    <definedName name="_xlnm._FilterDatabase" localSheetId="14" hidden="1">'Tourney History BA'!$A$1:$AO$159</definedName>
    <definedName name="_xlnm._FilterDatabase" localSheetId="4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83" i="27" l="1"/>
  <c r="AB883" i="27"/>
  <c r="AC883" i="27"/>
  <c r="AD883" i="27"/>
  <c r="AA884" i="27"/>
  <c r="AB884" i="27"/>
  <c r="AC884" i="27"/>
  <c r="AD884" i="27"/>
  <c r="AA885" i="27"/>
  <c r="AB885" i="27"/>
  <c r="AC885" i="27"/>
  <c r="AD885" i="27"/>
  <c r="AA886" i="27"/>
  <c r="AB886" i="27"/>
  <c r="AC886" i="27"/>
  <c r="AD886" i="27"/>
  <c r="AA887" i="27"/>
  <c r="AB887" i="27"/>
  <c r="AC887" i="27"/>
  <c r="AD887" i="27"/>
  <c r="AA888" i="27"/>
  <c r="AB888" i="27"/>
  <c r="AC888" i="27"/>
  <c r="AD888" i="27"/>
  <c r="AA889" i="27"/>
  <c r="AB889" i="27"/>
  <c r="AC889" i="27"/>
  <c r="AD889" i="27"/>
  <c r="AA890" i="27"/>
  <c r="AB890" i="27"/>
  <c r="AC890" i="27"/>
  <c r="AD890" i="27"/>
  <c r="AA891" i="27"/>
  <c r="AB891" i="27"/>
  <c r="AC891" i="27"/>
  <c r="AD891" i="27"/>
  <c r="AA892" i="27"/>
  <c r="AB892" i="27"/>
  <c r="AC892" i="27"/>
  <c r="AD892" i="27"/>
  <c r="AA893" i="27"/>
  <c r="AB893" i="27"/>
  <c r="AC893" i="27"/>
  <c r="AD893" i="27"/>
  <c r="AA894" i="27"/>
  <c r="AB894" i="27"/>
  <c r="AC894" i="27"/>
  <c r="AD894" i="27"/>
  <c r="AA2327" i="10"/>
  <c r="AB2327" i="10"/>
  <c r="AC2327" i="10"/>
  <c r="AD2327" i="10"/>
  <c r="AA2328" i="10"/>
  <c r="AB2328" i="10"/>
  <c r="AC2328" i="10"/>
  <c r="AD2328" i="10"/>
  <c r="AA2329" i="10"/>
  <c r="AB2329" i="10"/>
  <c r="AC2329" i="10"/>
  <c r="AD2329" i="10"/>
  <c r="AA2330" i="10"/>
  <c r="AB2330" i="10"/>
  <c r="AC2330" i="10"/>
  <c r="AD2330" i="10"/>
  <c r="AA2331" i="10"/>
  <c r="AB2331" i="10"/>
  <c r="AC2331" i="10"/>
  <c r="AD2331" i="10"/>
  <c r="AA2332" i="10"/>
  <c r="AB2332" i="10"/>
  <c r="AC2332" i="10"/>
  <c r="AD2332" i="10"/>
  <c r="AA2333" i="10"/>
  <c r="AB2333" i="10"/>
  <c r="AC2333" i="10"/>
  <c r="AD2333" i="10"/>
  <c r="AA2334" i="10"/>
  <c r="AB2334" i="10"/>
  <c r="AC2334" i="10"/>
  <c r="AD2334" i="10"/>
  <c r="AA2335" i="10"/>
  <c r="AB2335" i="10"/>
  <c r="AC2335" i="10"/>
  <c r="AD2335" i="10"/>
  <c r="AA2336" i="10"/>
  <c r="AB2336" i="10"/>
  <c r="AC2336" i="10"/>
  <c r="AD2336" i="10"/>
  <c r="AA2337" i="10"/>
  <c r="AB2337" i="10"/>
  <c r="AC2337" i="10"/>
  <c r="AD2337" i="10"/>
  <c r="AA2338" i="10"/>
  <c r="AB2338" i="10"/>
  <c r="AC2338" i="10"/>
  <c r="AD2338" i="10"/>
  <c r="AA2311" i="10"/>
  <c r="AB2311" i="10"/>
  <c r="AC2311" i="10"/>
  <c r="AD2311" i="10"/>
  <c r="AA2312" i="10"/>
  <c r="AB2312" i="10"/>
  <c r="AC2312" i="10"/>
  <c r="AD2312" i="10"/>
  <c r="AA2313" i="10"/>
  <c r="AB2313" i="10"/>
  <c r="AC2313" i="10"/>
  <c r="AD2313" i="10"/>
  <c r="AA2314" i="10"/>
  <c r="AB2314" i="10"/>
  <c r="AC2314" i="10"/>
  <c r="AD2314" i="10"/>
  <c r="AA2315" i="10"/>
  <c r="AB2315" i="10"/>
  <c r="AC2315" i="10"/>
  <c r="AD2315" i="10"/>
  <c r="AA2316" i="10"/>
  <c r="AB2316" i="10"/>
  <c r="AC2316" i="10"/>
  <c r="AD2316" i="10"/>
  <c r="AA2317" i="10"/>
  <c r="AB2317" i="10"/>
  <c r="AC2317" i="10"/>
  <c r="AD2317" i="10"/>
  <c r="AA2318" i="10"/>
  <c r="AB2318" i="10"/>
  <c r="AC2318" i="10"/>
  <c r="AD2318" i="10"/>
  <c r="AA2319" i="10"/>
  <c r="AB2319" i="10"/>
  <c r="AC2319" i="10"/>
  <c r="AD2319" i="10"/>
  <c r="AA2320" i="10"/>
  <c r="AB2320" i="10"/>
  <c r="AC2320" i="10"/>
  <c r="AD2320" i="10"/>
  <c r="AA2321" i="10"/>
  <c r="AB2321" i="10"/>
  <c r="AC2321" i="10"/>
  <c r="AD2321" i="10"/>
  <c r="AA2322" i="10"/>
  <c r="AB2322" i="10"/>
  <c r="AC2322" i="10"/>
  <c r="AD2322" i="10"/>
  <c r="AA2323" i="10"/>
  <c r="AB2323" i="10"/>
  <c r="AC2323" i="10"/>
  <c r="AD2323" i="10"/>
  <c r="AA2324" i="10"/>
  <c r="AB2324" i="10"/>
  <c r="AC2324" i="10"/>
  <c r="AD2324" i="10"/>
  <c r="AA2325" i="10"/>
  <c r="AB2325" i="10"/>
  <c r="AC2325" i="10"/>
  <c r="AD2325" i="10"/>
  <c r="AA2326" i="10"/>
  <c r="AB2326" i="10"/>
  <c r="AC2326" i="10"/>
  <c r="AD2326" i="10"/>
  <c r="AA867" i="27"/>
  <c r="AB867" i="27"/>
  <c r="AC867" i="27"/>
  <c r="AD867" i="27"/>
  <c r="AA868" i="27"/>
  <c r="AB868" i="27"/>
  <c r="AC868" i="27"/>
  <c r="AD868" i="27"/>
  <c r="AA869" i="27"/>
  <c r="AB869" i="27"/>
  <c r="AC869" i="27"/>
  <c r="AD869" i="27"/>
  <c r="AA870" i="27"/>
  <c r="AB870" i="27"/>
  <c r="AC870" i="27"/>
  <c r="AD870" i="27"/>
  <c r="AA871" i="27"/>
  <c r="AB871" i="27"/>
  <c r="AC871" i="27"/>
  <c r="AD871" i="27"/>
  <c r="AA872" i="27"/>
  <c r="AB872" i="27"/>
  <c r="AC872" i="27"/>
  <c r="AD872" i="27"/>
  <c r="AA873" i="27"/>
  <c r="AB873" i="27"/>
  <c r="AC873" i="27"/>
  <c r="AD873" i="27"/>
  <c r="AA874" i="27"/>
  <c r="AB874" i="27"/>
  <c r="AC874" i="27"/>
  <c r="AD874" i="27"/>
  <c r="AA875" i="27"/>
  <c r="AB875" i="27"/>
  <c r="AC875" i="27"/>
  <c r="AD875" i="27"/>
  <c r="AA876" i="27"/>
  <c r="AB876" i="27"/>
  <c r="AC876" i="27"/>
  <c r="AD876" i="27"/>
  <c r="AA877" i="27"/>
  <c r="AB877" i="27"/>
  <c r="AC877" i="27"/>
  <c r="AD877" i="27"/>
  <c r="AA878" i="27"/>
  <c r="AB878" i="27"/>
  <c r="AC878" i="27"/>
  <c r="AD878" i="27"/>
  <c r="AA879" i="27"/>
  <c r="AB879" i="27"/>
  <c r="AC879" i="27"/>
  <c r="AD879" i="27"/>
  <c r="AA880" i="27"/>
  <c r="AB880" i="27"/>
  <c r="AC880" i="27"/>
  <c r="AD880" i="27"/>
  <c r="AA881" i="27"/>
  <c r="AB881" i="27"/>
  <c r="AC881" i="27"/>
  <c r="AD881" i="27"/>
  <c r="AA882" i="27"/>
  <c r="AB882" i="27"/>
  <c r="AC882" i="27"/>
  <c r="AD882" i="27"/>
  <c r="AA854" i="27"/>
  <c r="AB854" i="27"/>
  <c r="AC854" i="27"/>
  <c r="AD854" i="27"/>
  <c r="AA855" i="27"/>
  <c r="AB855" i="27"/>
  <c r="AC855" i="27"/>
  <c r="AD855" i="27"/>
  <c r="AA856" i="27"/>
  <c r="AB856" i="27"/>
  <c r="AC856" i="27"/>
  <c r="AD856" i="27"/>
  <c r="AA857" i="27"/>
  <c r="AB857" i="27"/>
  <c r="AC857" i="27"/>
  <c r="AD857" i="27"/>
  <c r="AA858" i="27"/>
  <c r="AB858" i="27"/>
  <c r="AC858" i="27"/>
  <c r="AD858" i="27"/>
  <c r="AA859" i="27"/>
  <c r="AB859" i="27"/>
  <c r="AC859" i="27"/>
  <c r="AD859" i="27"/>
  <c r="AA860" i="27"/>
  <c r="AB860" i="27"/>
  <c r="AC860" i="27"/>
  <c r="AD860" i="27"/>
  <c r="AA861" i="27"/>
  <c r="AB861" i="27"/>
  <c r="AC861" i="27"/>
  <c r="AD861" i="27"/>
  <c r="AA862" i="27"/>
  <c r="AB862" i="27"/>
  <c r="AC862" i="27"/>
  <c r="AD862" i="27"/>
  <c r="AA863" i="27"/>
  <c r="AB863" i="27"/>
  <c r="AC863" i="27"/>
  <c r="AD863" i="27"/>
  <c r="AA864" i="27"/>
  <c r="AB864" i="27"/>
  <c r="AC864" i="27"/>
  <c r="AD864" i="27"/>
  <c r="AA865" i="27"/>
  <c r="AB865" i="27"/>
  <c r="AC865" i="27"/>
  <c r="AD865" i="27"/>
  <c r="AA866" i="27"/>
  <c r="AB866" i="27"/>
  <c r="AC866" i="27"/>
  <c r="AD866" i="27"/>
  <c r="AA2298" i="10"/>
  <c r="AB2298" i="10"/>
  <c r="AC2298" i="10"/>
  <c r="AD2298" i="10"/>
  <c r="AA2299" i="10"/>
  <c r="AB2299" i="10"/>
  <c r="AC2299" i="10"/>
  <c r="AD2299" i="10"/>
  <c r="AA2300" i="10"/>
  <c r="AB2300" i="10"/>
  <c r="AC2300" i="10"/>
  <c r="AD2300" i="10"/>
  <c r="AA2301" i="10"/>
  <c r="AB2301" i="10"/>
  <c r="AC2301" i="10"/>
  <c r="AD2301" i="10"/>
  <c r="AA2302" i="10"/>
  <c r="AB2302" i="10"/>
  <c r="AC2302" i="10"/>
  <c r="AD2302" i="10"/>
  <c r="AA2303" i="10"/>
  <c r="AB2303" i="10"/>
  <c r="AC2303" i="10"/>
  <c r="AD2303" i="10"/>
  <c r="AA2304" i="10"/>
  <c r="AB2304" i="10"/>
  <c r="AC2304" i="10"/>
  <c r="AD2304" i="10"/>
  <c r="AA2305" i="10"/>
  <c r="AB2305" i="10"/>
  <c r="AC2305" i="10"/>
  <c r="AD2305" i="10"/>
  <c r="AA2306" i="10"/>
  <c r="AB2306" i="10"/>
  <c r="AC2306" i="10"/>
  <c r="AD2306" i="10"/>
  <c r="AA2307" i="10"/>
  <c r="AB2307" i="10"/>
  <c r="AC2307" i="10"/>
  <c r="AD2307" i="10"/>
  <c r="AA2308" i="10"/>
  <c r="AB2308" i="10"/>
  <c r="AC2308" i="10"/>
  <c r="AD2308" i="10"/>
  <c r="AA2309" i="10"/>
  <c r="AB2309" i="10"/>
  <c r="AC2309" i="10"/>
  <c r="AD2309" i="10"/>
  <c r="AA2310" i="10"/>
  <c r="AB2310" i="10"/>
  <c r="AC2310" i="10"/>
  <c r="AD2310" i="10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AA840" i="27"/>
  <c r="AB840" i="27"/>
  <c r="AC840" i="27"/>
  <c r="AD840" i="27"/>
  <c r="AA841" i="27"/>
  <c r="AB841" i="27"/>
  <c r="AC841" i="27"/>
  <c r="AD841" i="27"/>
  <c r="AA842" i="27"/>
  <c r="AB842" i="27"/>
  <c r="AC842" i="27"/>
  <c r="AD842" i="27"/>
  <c r="AA843" i="27"/>
  <c r="AB843" i="27"/>
  <c r="AC843" i="27"/>
  <c r="AD843" i="27"/>
  <c r="AA844" i="27"/>
  <c r="AB844" i="27"/>
  <c r="AC844" i="27"/>
  <c r="AD844" i="27"/>
  <c r="AA845" i="27"/>
  <c r="AB845" i="27"/>
  <c r="AC845" i="27"/>
  <c r="AD845" i="27"/>
  <c r="AA846" i="27"/>
  <c r="AB846" i="27"/>
  <c r="AC846" i="27"/>
  <c r="AD846" i="27"/>
  <c r="AA847" i="27"/>
  <c r="AB847" i="27"/>
  <c r="AC847" i="27"/>
  <c r="AD847" i="27"/>
  <c r="AA848" i="27"/>
  <c r="AB848" i="27"/>
  <c r="AC848" i="27"/>
  <c r="AD848" i="27"/>
  <c r="AA849" i="27"/>
  <c r="AB849" i="27"/>
  <c r="AC849" i="27"/>
  <c r="AD849" i="27"/>
  <c r="AA850" i="27"/>
  <c r="AB850" i="27"/>
  <c r="AC850" i="27"/>
  <c r="AD850" i="27"/>
  <c r="AA851" i="27"/>
  <c r="AB851" i="27"/>
  <c r="AC851" i="27"/>
  <c r="AD851" i="27"/>
  <c r="AA852" i="27"/>
  <c r="AB852" i="27"/>
  <c r="AC852" i="27"/>
  <c r="AD852" i="27"/>
  <c r="AA853" i="27"/>
  <c r="AB853" i="27"/>
  <c r="AC853" i="27"/>
  <c r="AD853" i="27"/>
  <c r="AA2284" i="10"/>
  <c r="AB2284" i="10"/>
  <c r="AC2284" i="10"/>
  <c r="AD2284" i="10"/>
  <c r="AA2285" i="10"/>
  <c r="AB2285" i="10"/>
  <c r="AC2285" i="10"/>
  <c r="AD2285" i="10"/>
  <c r="AA2286" i="10"/>
  <c r="AB2286" i="10"/>
  <c r="AC2286" i="10"/>
  <c r="AD2286" i="10"/>
  <c r="AA2287" i="10"/>
  <c r="AB2287" i="10"/>
  <c r="AC2287" i="10"/>
  <c r="AD2287" i="10"/>
  <c r="AA2288" i="10"/>
  <c r="AB2288" i="10"/>
  <c r="AC2288" i="10"/>
  <c r="AD2288" i="10"/>
  <c r="AA2289" i="10"/>
  <c r="AB2289" i="10"/>
  <c r="AC2289" i="10"/>
  <c r="AD2289" i="10"/>
  <c r="AA2290" i="10"/>
  <c r="AB2290" i="10"/>
  <c r="AC2290" i="10"/>
  <c r="AD2290" i="10"/>
  <c r="AA2291" i="10"/>
  <c r="AB2291" i="10"/>
  <c r="AC2291" i="10"/>
  <c r="AD2291" i="10"/>
  <c r="AA2292" i="10"/>
  <c r="AB2292" i="10"/>
  <c r="AC2292" i="10"/>
  <c r="AD2292" i="10"/>
  <c r="AA2293" i="10"/>
  <c r="AB2293" i="10"/>
  <c r="AC2293" i="10"/>
  <c r="AD2293" i="10"/>
  <c r="AA2294" i="10"/>
  <c r="AB2294" i="10"/>
  <c r="AC2294" i="10"/>
  <c r="AD2294" i="10"/>
  <c r="AA2295" i="10"/>
  <c r="AB2295" i="10"/>
  <c r="AC2295" i="10"/>
  <c r="AD2295" i="10"/>
  <c r="AA2296" i="10"/>
  <c r="AB2296" i="10"/>
  <c r="AC2296" i="10"/>
  <c r="AD2296" i="10"/>
  <c r="AA2297" i="10"/>
  <c r="AB2297" i="10"/>
  <c r="AC2297" i="10"/>
  <c r="AD2297" i="10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U38" i="11"/>
  <c r="H38" i="11"/>
  <c r="I38" i="11"/>
  <c r="J38" i="11" a="1"/>
  <c r="J38" i="11" s="1"/>
  <c r="K38" i="11" a="1"/>
  <c r="K38" i="11" s="1"/>
  <c r="L38" i="11"/>
  <c r="M38" i="11"/>
  <c r="N38" i="11"/>
  <c r="O38" i="11"/>
  <c r="P38" i="11" s="1"/>
  <c r="Q38" i="11"/>
  <c r="R38" i="11"/>
  <c r="S38" i="11" s="1"/>
  <c r="T38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AJ31" i="11"/>
  <c r="U31" i="11"/>
  <c r="H31" i="11"/>
  <c r="I31" i="11"/>
  <c r="J31" i="11" a="1"/>
  <c r="J31" i="11" s="1"/>
  <c r="K31" i="11" a="1"/>
  <c r="K31" i="11" s="1"/>
  <c r="L31" i="11"/>
  <c r="M31" i="11"/>
  <c r="O31" i="11"/>
  <c r="P31" i="11" s="1"/>
  <c r="Q31" i="11"/>
  <c r="R31" i="11"/>
  <c r="S31" i="11" s="1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AA824" i="27"/>
  <c r="AB824" i="27"/>
  <c r="AC824" i="27"/>
  <c r="AD824" i="27"/>
  <c r="AA825" i="27"/>
  <c r="AB825" i="27"/>
  <c r="AC825" i="27"/>
  <c r="AD825" i="27"/>
  <c r="AA826" i="27"/>
  <c r="AB826" i="27"/>
  <c r="AC826" i="27"/>
  <c r="AD826" i="27"/>
  <c r="AA827" i="27"/>
  <c r="AB827" i="27"/>
  <c r="AC827" i="27"/>
  <c r="AD827" i="27"/>
  <c r="AA828" i="27"/>
  <c r="AB828" i="27"/>
  <c r="AC828" i="27"/>
  <c r="AD828" i="27"/>
  <c r="AA829" i="27"/>
  <c r="AB829" i="27"/>
  <c r="AC829" i="27"/>
  <c r="AD829" i="27"/>
  <c r="AA830" i="27"/>
  <c r="AB830" i="27"/>
  <c r="AC830" i="27"/>
  <c r="AD830" i="27"/>
  <c r="AA831" i="27"/>
  <c r="AB831" i="27"/>
  <c r="AC831" i="27"/>
  <c r="AD831" i="27"/>
  <c r="AA832" i="27"/>
  <c r="AB832" i="27"/>
  <c r="AC832" i="27"/>
  <c r="AD832" i="27"/>
  <c r="AA833" i="27"/>
  <c r="AB833" i="27"/>
  <c r="AC833" i="27"/>
  <c r="AD833" i="27"/>
  <c r="AA834" i="27"/>
  <c r="AB834" i="27"/>
  <c r="AC834" i="27"/>
  <c r="AD834" i="27"/>
  <c r="AA835" i="27"/>
  <c r="AB835" i="27"/>
  <c r="AC835" i="27"/>
  <c r="AD835" i="27"/>
  <c r="AA836" i="27"/>
  <c r="AB836" i="27"/>
  <c r="AC836" i="27"/>
  <c r="AD836" i="27"/>
  <c r="AA837" i="27"/>
  <c r="AB837" i="27"/>
  <c r="AC837" i="27"/>
  <c r="AD837" i="27"/>
  <c r="AA838" i="27"/>
  <c r="AB838" i="27"/>
  <c r="AC838" i="27"/>
  <c r="AD838" i="27"/>
  <c r="AA839" i="27"/>
  <c r="AB839" i="27"/>
  <c r="AC839" i="27"/>
  <c r="AD839" i="27"/>
  <c r="AA2268" i="10"/>
  <c r="AB2268" i="10"/>
  <c r="AC2268" i="10"/>
  <c r="AD2268" i="10"/>
  <c r="AA2269" i="10"/>
  <c r="AB2269" i="10"/>
  <c r="AC2269" i="10"/>
  <c r="AD2269" i="10"/>
  <c r="AA2270" i="10"/>
  <c r="AB2270" i="10"/>
  <c r="AC2270" i="10"/>
  <c r="AD2270" i="10"/>
  <c r="AA2271" i="10"/>
  <c r="AB2271" i="10"/>
  <c r="AC2271" i="10"/>
  <c r="AD2271" i="10"/>
  <c r="AA2272" i="10"/>
  <c r="AB2272" i="10"/>
  <c r="AC2272" i="10"/>
  <c r="AD2272" i="10"/>
  <c r="AA2273" i="10"/>
  <c r="AB2273" i="10"/>
  <c r="AC2273" i="10"/>
  <c r="AD2273" i="10"/>
  <c r="AA2274" i="10"/>
  <c r="AB2274" i="10"/>
  <c r="AC2274" i="10"/>
  <c r="AD2274" i="10"/>
  <c r="AA2275" i="10"/>
  <c r="AB2275" i="10"/>
  <c r="AC2275" i="10"/>
  <c r="AD2275" i="10"/>
  <c r="AA2276" i="10"/>
  <c r="AB2276" i="10"/>
  <c r="AC2276" i="10"/>
  <c r="AD2276" i="10"/>
  <c r="AA2277" i="10"/>
  <c r="AB2277" i="10"/>
  <c r="AC2277" i="10"/>
  <c r="AD2277" i="10"/>
  <c r="AA2278" i="10"/>
  <c r="AB2278" i="10"/>
  <c r="AC2278" i="10"/>
  <c r="AD2278" i="10"/>
  <c r="AA2279" i="10"/>
  <c r="AB2279" i="10"/>
  <c r="AC2279" i="10"/>
  <c r="AD2279" i="10"/>
  <c r="AA2280" i="10"/>
  <c r="AB2280" i="10"/>
  <c r="AC2280" i="10"/>
  <c r="AD2280" i="10"/>
  <c r="AA2281" i="10"/>
  <c r="AB2281" i="10"/>
  <c r="AC2281" i="10"/>
  <c r="AD2281" i="10"/>
  <c r="AA2282" i="10"/>
  <c r="AB2282" i="10"/>
  <c r="AC2282" i="10"/>
  <c r="T31" i="11" s="1"/>
  <c r="AD2282" i="10"/>
  <c r="N31" i="11" s="1"/>
  <c r="AA2283" i="10"/>
  <c r="AB2283" i="10"/>
  <c r="AC2283" i="10"/>
  <c r="AD2283" i="10"/>
  <c r="AA2252" i="10"/>
  <c r="AB2252" i="10"/>
  <c r="AC2252" i="10"/>
  <c r="AD2252" i="10"/>
  <c r="AA2253" i="10"/>
  <c r="AB2253" i="10"/>
  <c r="AC2253" i="10"/>
  <c r="AD2253" i="10"/>
  <c r="AA2254" i="10"/>
  <c r="AB2254" i="10"/>
  <c r="AC2254" i="10"/>
  <c r="AD2254" i="10"/>
  <c r="AA2255" i="10"/>
  <c r="AB2255" i="10"/>
  <c r="AC2255" i="10"/>
  <c r="AD2255" i="10"/>
  <c r="AA2256" i="10"/>
  <c r="AB2256" i="10"/>
  <c r="AC2256" i="10"/>
  <c r="AD2256" i="10"/>
  <c r="AA2257" i="10"/>
  <c r="AB2257" i="10"/>
  <c r="AC2257" i="10"/>
  <c r="AD2257" i="10"/>
  <c r="AA2258" i="10"/>
  <c r="AB2258" i="10"/>
  <c r="AC2258" i="10"/>
  <c r="AD2258" i="10"/>
  <c r="AA2259" i="10"/>
  <c r="AB2259" i="10"/>
  <c r="AC2259" i="10"/>
  <c r="AD2259" i="10"/>
  <c r="AA2260" i="10"/>
  <c r="AB2260" i="10"/>
  <c r="AC2260" i="10"/>
  <c r="AD2260" i="10"/>
  <c r="AA2261" i="10"/>
  <c r="AB2261" i="10"/>
  <c r="AC2261" i="10"/>
  <c r="AD2261" i="10"/>
  <c r="AA2262" i="10"/>
  <c r="AB2262" i="10"/>
  <c r="Q16" i="11" s="1"/>
  <c r="AC2262" i="10"/>
  <c r="T16" i="11" s="1"/>
  <c r="AD2262" i="10"/>
  <c r="N16" i="11" s="1"/>
  <c r="AA2263" i="10"/>
  <c r="AB2263" i="10"/>
  <c r="AC2263" i="10"/>
  <c r="AD2263" i="10"/>
  <c r="AA2264" i="10"/>
  <c r="AB2264" i="10"/>
  <c r="AC2264" i="10"/>
  <c r="AD2264" i="10"/>
  <c r="AA2265" i="10"/>
  <c r="AB2265" i="10"/>
  <c r="AC2265" i="10"/>
  <c r="AD2265" i="10"/>
  <c r="AA2266" i="10"/>
  <c r="AB2266" i="10"/>
  <c r="AC2266" i="10"/>
  <c r="AD2266" i="10"/>
  <c r="AA2267" i="10"/>
  <c r="AB2267" i="10"/>
  <c r="AC2267" i="10"/>
  <c r="AD2267" i="10"/>
  <c r="AA808" i="27"/>
  <c r="AB808" i="27"/>
  <c r="AC808" i="27"/>
  <c r="AD808" i="27"/>
  <c r="AA809" i="27"/>
  <c r="AB809" i="27"/>
  <c r="AC809" i="27"/>
  <c r="AD809" i="27"/>
  <c r="AA810" i="27"/>
  <c r="AB810" i="27"/>
  <c r="AC810" i="27"/>
  <c r="AD810" i="27"/>
  <c r="AA811" i="27"/>
  <c r="AB811" i="27"/>
  <c r="AC811" i="27"/>
  <c r="AD811" i="27"/>
  <c r="AA812" i="27"/>
  <c r="AB812" i="27"/>
  <c r="AC812" i="27"/>
  <c r="AD812" i="27"/>
  <c r="AA813" i="27"/>
  <c r="AB813" i="27"/>
  <c r="AC813" i="27"/>
  <c r="AD813" i="27"/>
  <c r="AA814" i="27"/>
  <c r="AB814" i="27"/>
  <c r="AC814" i="27"/>
  <c r="AD814" i="27"/>
  <c r="AA815" i="27"/>
  <c r="AB815" i="27"/>
  <c r="AC815" i="27"/>
  <c r="AD815" i="27"/>
  <c r="AA816" i="27"/>
  <c r="AB816" i="27"/>
  <c r="AC816" i="27"/>
  <c r="AD816" i="27"/>
  <c r="AA817" i="27"/>
  <c r="AB817" i="27"/>
  <c r="AC817" i="27"/>
  <c r="AD817" i="27"/>
  <c r="AA818" i="27"/>
  <c r="AB818" i="27"/>
  <c r="AC818" i="27"/>
  <c r="AD818" i="27"/>
  <c r="AA819" i="27"/>
  <c r="AB819" i="27"/>
  <c r="AC819" i="27"/>
  <c r="AD819" i="27"/>
  <c r="AA820" i="27"/>
  <c r="AB820" i="27"/>
  <c r="AC820" i="27"/>
  <c r="AD820" i="27"/>
  <c r="AA821" i="27"/>
  <c r="AB821" i="27"/>
  <c r="AC821" i="27"/>
  <c r="AD821" i="27"/>
  <c r="AA822" i="27"/>
  <c r="AB822" i="27"/>
  <c r="AC822" i="27"/>
  <c r="AD822" i="27"/>
  <c r="AA823" i="27"/>
  <c r="AB823" i="27"/>
  <c r="AC823" i="27"/>
  <c r="AD823" i="27"/>
  <c r="AL1911" i="9"/>
  <c r="AM1911" i="9"/>
  <c r="AN1911" i="9"/>
  <c r="AO1911" i="9"/>
  <c r="AL1912" i="9"/>
  <c r="AM1912" i="9"/>
  <c r="AN1912" i="9"/>
  <c r="AO1912" i="9"/>
  <c r="AL1913" i="9"/>
  <c r="AM1913" i="9"/>
  <c r="AN1913" i="9"/>
  <c r="AO1913" i="9"/>
  <c r="AL1914" i="9"/>
  <c r="AM1914" i="9"/>
  <c r="AN1914" i="9"/>
  <c r="AO1914" i="9"/>
  <c r="AL1915" i="9"/>
  <c r="AM1915" i="9"/>
  <c r="AN1915" i="9"/>
  <c r="AO1915" i="9"/>
  <c r="AL1916" i="9"/>
  <c r="AM1916" i="9"/>
  <c r="AN1916" i="9"/>
  <c r="AO1916" i="9"/>
  <c r="AL1917" i="9"/>
  <c r="AM1917" i="9"/>
  <c r="AN1917" i="9"/>
  <c r="AO1917" i="9"/>
  <c r="AL1918" i="9"/>
  <c r="AM1918" i="9"/>
  <c r="AN1918" i="9"/>
  <c r="AO1918" i="9"/>
  <c r="AL1919" i="9"/>
  <c r="AM1919" i="9"/>
  <c r="AN1919" i="9"/>
  <c r="AO1919" i="9"/>
  <c r="AL1920" i="9"/>
  <c r="AM1920" i="9"/>
  <c r="AN1920" i="9"/>
  <c r="AO1920" i="9"/>
  <c r="AL1921" i="9"/>
  <c r="AM1921" i="9"/>
  <c r="AN1921" i="9"/>
  <c r="AO1921" i="9"/>
  <c r="AL1922" i="9"/>
  <c r="AM1922" i="9"/>
  <c r="AN1922" i="9"/>
  <c r="AO1922" i="9"/>
  <c r="AL1923" i="9"/>
  <c r="AM1923" i="9"/>
  <c r="AN1923" i="9"/>
  <c r="AO1923" i="9"/>
  <c r="AL1924" i="9"/>
  <c r="AM1924" i="9"/>
  <c r="AN1924" i="9"/>
  <c r="AO1924" i="9"/>
  <c r="AL340" i="29"/>
  <c r="AM340" i="29"/>
  <c r="AN340" i="29"/>
  <c r="AO340" i="29"/>
  <c r="AL341" i="29"/>
  <c r="AM341" i="29"/>
  <c r="AN341" i="29"/>
  <c r="AO341" i="29"/>
  <c r="AL342" i="29"/>
  <c r="AM342" i="29"/>
  <c r="AN342" i="29"/>
  <c r="AO342" i="29"/>
  <c r="AL343" i="29"/>
  <c r="AM343" i="29"/>
  <c r="AN343" i="29"/>
  <c r="AO343" i="29"/>
  <c r="AL344" i="29"/>
  <c r="AM344" i="29"/>
  <c r="AN344" i="29"/>
  <c r="AO344" i="29"/>
  <c r="AL345" i="29"/>
  <c r="AM345" i="29"/>
  <c r="AN345" i="29"/>
  <c r="AO345" i="29"/>
  <c r="AL346" i="29"/>
  <c r="AM346" i="29"/>
  <c r="AN346" i="29"/>
  <c r="AO346" i="29"/>
  <c r="AL347" i="29"/>
  <c r="AM347" i="29"/>
  <c r="AN347" i="29"/>
  <c r="AO347" i="29"/>
  <c r="AL348" i="29"/>
  <c r="AM348" i="29"/>
  <c r="AN348" i="29"/>
  <c r="AO348" i="29"/>
  <c r="AL349" i="29"/>
  <c r="AM349" i="29"/>
  <c r="AN349" i="29"/>
  <c r="AO349" i="29"/>
  <c r="AL350" i="29"/>
  <c r="AM350" i="29"/>
  <c r="AN350" i="29"/>
  <c r="AO350" i="29"/>
  <c r="AL351" i="29"/>
  <c r="AM351" i="29"/>
  <c r="AN351" i="29"/>
  <c r="AO351" i="29"/>
  <c r="AL352" i="29"/>
  <c r="AM352" i="29"/>
  <c r="AN352" i="29"/>
  <c r="AO352" i="29"/>
  <c r="AL353" i="29"/>
  <c r="AM353" i="29"/>
  <c r="AN353" i="29"/>
  <c r="AO353" i="29"/>
  <c r="AA364" i="18"/>
  <c r="AB364" i="18"/>
  <c r="AC364" i="18"/>
  <c r="AD364" i="18"/>
  <c r="AA365" i="18"/>
  <c r="AB365" i="18"/>
  <c r="AC365" i="18"/>
  <c r="AD365" i="18"/>
  <c r="AA366" i="18"/>
  <c r="AB366" i="18"/>
  <c r="AC366" i="18"/>
  <c r="AD366" i="18"/>
  <c r="AA367" i="18"/>
  <c r="AB367" i="18"/>
  <c r="AC367" i="18"/>
  <c r="AD367" i="18"/>
  <c r="AA368" i="18"/>
  <c r="AB368" i="18"/>
  <c r="AC368" i="18"/>
  <c r="AD368" i="18"/>
  <c r="AA369" i="18"/>
  <c r="AB369" i="18"/>
  <c r="AC369" i="18"/>
  <c r="AD369" i="18"/>
  <c r="AA370" i="18"/>
  <c r="AB370" i="18"/>
  <c r="AC370" i="18"/>
  <c r="AD370" i="18"/>
  <c r="AA371" i="18"/>
  <c r="AB371" i="18"/>
  <c r="AC371" i="18"/>
  <c r="AD371" i="18"/>
  <c r="AA372" i="18"/>
  <c r="AB372" i="18"/>
  <c r="AC372" i="18"/>
  <c r="AD372" i="18"/>
  <c r="AA373" i="18"/>
  <c r="AB373" i="18"/>
  <c r="AC373" i="18"/>
  <c r="AD373" i="18"/>
  <c r="AA374" i="18"/>
  <c r="AB374" i="18"/>
  <c r="AC374" i="18"/>
  <c r="AD374" i="18"/>
  <c r="AA375" i="18"/>
  <c r="AB375" i="18"/>
  <c r="AC375" i="18"/>
  <c r="AD375" i="18"/>
  <c r="AA796" i="27"/>
  <c r="AB796" i="27"/>
  <c r="AC796" i="27"/>
  <c r="AD796" i="27"/>
  <c r="AA797" i="27"/>
  <c r="AB797" i="27"/>
  <c r="AC797" i="27"/>
  <c r="AD797" i="27"/>
  <c r="AA798" i="27"/>
  <c r="AB798" i="27"/>
  <c r="AC798" i="27"/>
  <c r="AD798" i="27"/>
  <c r="AA799" i="27"/>
  <c r="AB799" i="27"/>
  <c r="AC799" i="27"/>
  <c r="AD799" i="27"/>
  <c r="AA800" i="27"/>
  <c r="AB800" i="27"/>
  <c r="AC800" i="27"/>
  <c r="AD800" i="27"/>
  <c r="AA801" i="27"/>
  <c r="AB801" i="27"/>
  <c r="AC801" i="27"/>
  <c r="AD801" i="27"/>
  <c r="AA802" i="27"/>
  <c r="AB802" i="27"/>
  <c r="AC802" i="27"/>
  <c r="AD802" i="27"/>
  <c r="AA803" i="27"/>
  <c r="AB803" i="27"/>
  <c r="AC803" i="27"/>
  <c r="AD803" i="27"/>
  <c r="AA804" i="27"/>
  <c r="AB804" i="27"/>
  <c r="AC804" i="27"/>
  <c r="AD804" i="27"/>
  <c r="AA805" i="27"/>
  <c r="AB805" i="27"/>
  <c r="AC805" i="27"/>
  <c r="AD805" i="27"/>
  <c r="AA806" i="27"/>
  <c r="AB806" i="27"/>
  <c r="AC806" i="27"/>
  <c r="AD806" i="27"/>
  <c r="AA807" i="27"/>
  <c r="AB807" i="27"/>
  <c r="AC807" i="27"/>
  <c r="AD807" i="27"/>
  <c r="AA2240" i="10"/>
  <c r="AB2240" i="10"/>
  <c r="AC2240" i="10"/>
  <c r="AD2240" i="10"/>
  <c r="AA2241" i="10"/>
  <c r="AB2241" i="10"/>
  <c r="AC2241" i="10"/>
  <c r="AD2241" i="10"/>
  <c r="AA2242" i="10"/>
  <c r="AB2242" i="10"/>
  <c r="AC2242" i="10"/>
  <c r="AD2242" i="10"/>
  <c r="AA2243" i="10"/>
  <c r="AB2243" i="10"/>
  <c r="AC2243" i="10"/>
  <c r="AD2243" i="10"/>
  <c r="AA2244" i="10"/>
  <c r="AB2244" i="10"/>
  <c r="AC2244" i="10"/>
  <c r="AD2244" i="10"/>
  <c r="AA2245" i="10"/>
  <c r="AB2245" i="10"/>
  <c r="AC2245" i="10"/>
  <c r="AD2245" i="10"/>
  <c r="AA2246" i="10"/>
  <c r="AB2246" i="10"/>
  <c r="AC2246" i="10"/>
  <c r="AD2246" i="10"/>
  <c r="AA2247" i="10"/>
  <c r="AB2247" i="10"/>
  <c r="AC2247" i="10"/>
  <c r="AD2247" i="10"/>
  <c r="AA2248" i="10"/>
  <c r="AB2248" i="10"/>
  <c r="AC2248" i="10"/>
  <c r="AD2248" i="10"/>
  <c r="AA2249" i="10"/>
  <c r="AB2249" i="10"/>
  <c r="AC2249" i="10"/>
  <c r="AD2249" i="10"/>
  <c r="AA2250" i="10"/>
  <c r="AB2250" i="10"/>
  <c r="AC2250" i="10"/>
  <c r="AD2250" i="10"/>
  <c r="AA2251" i="10"/>
  <c r="AB2251" i="10"/>
  <c r="AC2251" i="10"/>
  <c r="AD2251" i="10"/>
  <c r="AL1910" i="9"/>
  <c r="AM1910" i="9"/>
  <c r="AN1910" i="9"/>
  <c r="AO1910" i="9"/>
  <c r="AL1897" i="9"/>
  <c r="AM1897" i="9"/>
  <c r="AN1897" i="9"/>
  <c r="AO1897" i="9"/>
  <c r="AL1898" i="9"/>
  <c r="AM1898" i="9"/>
  <c r="AN1898" i="9"/>
  <c r="AO1898" i="9"/>
  <c r="AL1899" i="9"/>
  <c r="AM1899" i="9"/>
  <c r="AN1899" i="9"/>
  <c r="AO1899" i="9"/>
  <c r="AL1900" i="9"/>
  <c r="AM1900" i="9"/>
  <c r="AN1900" i="9"/>
  <c r="AO1900" i="9"/>
  <c r="AL1901" i="9"/>
  <c r="AM1901" i="9"/>
  <c r="AN1901" i="9"/>
  <c r="AO1901" i="9"/>
  <c r="AL1902" i="9"/>
  <c r="AM1902" i="9"/>
  <c r="AN1902" i="9"/>
  <c r="AO1902" i="9"/>
  <c r="AL1903" i="9"/>
  <c r="AM1903" i="9"/>
  <c r="AN1903" i="9"/>
  <c r="AO1903" i="9"/>
  <c r="AL1904" i="9"/>
  <c r="AM1904" i="9"/>
  <c r="AN1904" i="9"/>
  <c r="AO1904" i="9"/>
  <c r="AL1905" i="9"/>
  <c r="AM1905" i="9"/>
  <c r="AN1905" i="9"/>
  <c r="AO1905" i="9"/>
  <c r="AL1906" i="9"/>
  <c r="AM1906" i="9"/>
  <c r="AN1906" i="9"/>
  <c r="AO1906" i="9"/>
  <c r="AL1907" i="9"/>
  <c r="AM1907" i="9"/>
  <c r="AN1907" i="9"/>
  <c r="AO1907" i="9"/>
  <c r="AL1908" i="9"/>
  <c r="AM1908" i="9"/>
  <c r="AN1908" i="9"/>
  <c r="AO1908" i="9"/>
  <c r="AL1909" i="9"/>
  <c r="AM1909" i="9"/>
  <c r="AN1909" i="9"/>
  <c r="AO1909" i="9"/>
  <c r="AL326" i="29"/>
  <c r="AM326" i="29"/>
  <c r="AN326" i="29"/>
  <c r="AO326" i="29"/>
  <c r="AL327" i="29"/>
  <c r="AM327" i="29"/>
  <c r="AN327" i="29"/>
  <c r="AO327" i="29"/>
  <c r="AL328" i="29"/>
  <c r="AM328" i="29"/>
  <c r="AN328" i="29"/>
  <c r="AO328" i="29"/>
  <c r="AL329" i="29"/>
  <c r="AM329" i="29"/>
  <c r="AN329" i="29"/>
  <c r="AO329" i="29"/>
  <c r="AL330" i="29"/>
  <c r="AM330" i="29"/>
  <c r="AN330" i="29"/>
  <c r="AO330" i="29"/>
  <c r="AL331" i="29"/>
  <c r="AM331" i="29"/>
  <c r="AN331" i="29"/>
  <c r="AO331" i="29"/>
  <c r="AL332" i="29"/>
  <c r="AM332" i="29"/>
  <c r="AN332" i="29"/>
  <c r="AO332" i="29"/>
  <c r="AL333" i="29"/>
  <c r="AM333" i="29"/>
  <c r="AN333" i="29"/>
  <c r="AO333" i="29"/>
  <c r="AL334" i="29"/>
  <c r="AM334" i="29"/>
  <c r="AN334" i="29"/>
  <c r="AO334" i="29"/>
  <c r="AL335" i="29"/>
  <c r="AM335" i="29"/>
  <c r="AN335" i="29"/>
  <c r="AO335" i="29"/>
  <c r="AL336" i="29"/>
  <c r="AM336" i="29"/>
  <c r="AN336" i="29"/>
  <c r="AO336" i="29"/>
  <c r="AL337" i="29"/>
  <c r="AM337" i="29"/>
  <c r="AN337" i="29"/>
  <c r="AO337" i="29"/>
  <c r="AL338" i="29"/>
  <c r="AM338" i="29"/>
  <c r="AN338" i="29"/>
  <c r="AO338" i="29"/>
  <c r="AL339" i="29"/>
  <c r="AM339" i="29"/>
  <c r="AN339" i="29"/>
  <c r="AO339" i="29"/>
  <c r="AL313" i="29"/>
  <c r="AM313" i="29"/>
  <c r="AN313" i="29"/>
  <c r="AO313" i="29"/>
  <c r="AL314" i="29"/>
  <c r="AM314" i="29"/>
  <c r="AN314" i="29"/>
  <c r="AO314" i="29"/>
  <c r="AL315" i="29"/>
  <c r="AM315" i="29"/>
  <c r="AN315" i="29"/>
  <c r="AO315" i="29"/>
  <c r="AL316" i="29"/>
  <c r="AM316" i="29"/>
  <c r="AN316" i="29"/>
  <c r="AO316" i="29"/>
  <c r="AL317" i="29"/>
  <c r="AM317" i="29"/>
  <c r="AN317" i="29"/>
  <c r="AO317" i="29"/>
  <c r="AL318" i="29"/>
  <c r="AM318" i="29"/>
  <c r="AN318" i="29"/>
  <c r="AO318" i="29"/>
  <c r="AL319" i="29"/>
  <c r="AM319" i="29"/>
  <c r="AN319" i="29"/>
  <c r="AO319" i="29"/>
  <c r="AL320" i="29"/>
  <c r="AM320" i="29"/>
  <c r="AN320" i="29"/>
  <c r="AO320" i="29"/>
  <c r="AL321" i="29"/>
  <c r="AM321" i="29"/>
  <c r="AN321" i="29"/>
  <c r="AO321" i="29"/>
  <c r="AL322" i="29"/>
  <c r="AM322" i="29"/>
  <c r="AN322" i="29"/>
  <c r="AO322" i="29"/>
  <c r="AL323" i="29"/>
  <c r="AM323" i="29"/>
  <c r="AN323" i="29"/>
  <c r="AO323" i="29"/>
  <c r="AL324" i="29"/>
  <c r="AM324" i="29"/>
  <c r="AN324" i="29"/>
  <c r="AO324" i="29"/>
  <c r="AL325" i="29"/>
  <c r="AM325" i="29"/>
  <c r="AN325" i="29"/>
  <c r="AO325" i="29"/>
  <c r="AL1872" i="9"/>
  <c r="AM1872" i="9"/>
  <c r="AN1872" i="9"/>
  <c r="AO1872" i="9"/>
  <c r="AL1873" i="9"/>
  <c r="AM1873" i="9"/>
  <c r="AN1873" i="9"/>
  <c r="AO1873" i="9"/>
  <c r="AL1874" i="9"/>
  <c r="AM1874" i="9"/>
  <c r="AN1874" i="9"/>
  <c r="AO1874" i="9"/>
  <c r="AL1875" i="9"/>
  <c r="AM1875" i="9"/>
  <c r="AN1875" i="9"/>
  <c r="AO1875" i="9"/>
  <c r="AL1876" i="9"/>
  <c r="AM1876" i="9"/>
  <c r="AN1876" i="9"/>
  <c r="AO1876" i="9"/>
  <c r="AL1877" i="9"/>
  <c r="AM1877" i="9"/>
  <c r="AN1877" i="9"/>
  <c r="AO1877" i="9"/>
  <c r="AL1878" i="9"/>
  <c r="AM1878" i="9"/>
  <c r="AN1878" i="9"/>
  <c r="AO1878" i="9"/>
  <c r="AL1879" i="9"/>
  <c r="AM1879" i="9"/>
  <c r="AN1879" i="9"/>
  <c r="AO1879" i="9"/>
  <c r="AL1880" i="9"/>
  <c r="AM1880" i="9"/>
  <c r="AN1880" i="9"/>
  <c r="AO1880" i="9"/>
  <c r="AL1881" i="9"/>
  <c r="AM1881" i="9"/>
  <c r="AN1881" i="9"/>
  <c r="AO1881" i="9"/>
  <c r="AL1882" i="9"/>
  <c r="AM1882" i="9"/>
  <c r="AN1882" i="9"/>
  <c r="AO1882" i="9"/>
  <c r="AL1883" i="9"/>
  <c r="AM1883" i="9"/>
  <c r="AN1883" i="9"/>
  <c r="AO1883" i="9"/>
  <c r="AL1884" i="9"/>
  <c r="AM1884" i="9"/>
  <c r="AN1884" i="9"/>
  <c r="AO1884" i="9"/>
  <c r="AL1885" i="9"/>
  <c r="AM1885" i="9"/>
  <c r="AN1885" i="9"/>
  <c r="AO1885" i="9"/>
  <c r="AL1886" i="9"/>
  <c r="AM1886" i="9"/>
  <c r="AN1886" i="9"/>
  <c r="AO1886" i="9"/>
  <c r="AL1887" i="9"/>
  <c r="AM1887" i="9"/>
  <c r="AN1887" i="9"/>
  <c r="AO1887" i="9"/>
  <c r="AL1888" i="9"/>
  <c r="AM1888" i="9"/>
  <c r="AN1888" i="9"/>
  <c r="AO1888" i="9"/>
  <c r="AL1889" i="9"/>
  <c r="AM1889" i="9"/>
  <c r="AN1889" i="9"/>
  <c r="AO1889" i="9"/>
  <c r="AL1890" i="9"/>
  <c r="AM1890" i="9"/>
  <c r="AN1890" i="9"/>
  <c r="AO1890" i="9"/>
  <c r="AL1891" i="9"/>
  <c r="AM1891" i="9"/>
  <c r="AN1891" i="9"/>
  <c r="AO1891" i="9"/>
  <c r="AL1892" i="9"/>
  <c r="AM1892" i="9"/>
  <c r="AN1892" i="9"/>
  <c r="AO1892" i="9"/>
  <c r="AL1893" i="9"/>
  <c r="AM1893" i="9"/>
  <c r="AN1893" i="9"/>
  <c r="AO1893" i="9"/>
  <c r="AL1894" i="9"/>
  <c r="AM1894" i="9"/>
  <c r="AN1894" i="9"/>
  <c r="AO1894" i="9"/>
  <c r="AL1895" i="9"/>
  <c r="AM1895" i="9"/>
  <c r="AN1895" i="9"/>
  <c r="AO1895" i="9"/>
  <c r="AL1896" i="9"/>
  <c r="AM1896" i="9"/>
  <c r="AN1896" i="9"/>
  <c r="AO1896" i="9"/>
  <c r="AL301" i="29"/>
  <c r="AM301" i="29"/>
  <c r="AN301" i="29"/>
  <c r="AO301" i="29"/>
  <c r="AL302" i="29"/>
  <c r="AM302" i="29"/>
  <c r="AN302" i="29"/>
  <c r="AO302" i="29"/>
  <c r="AL303" i="29"/>
  <c r="AM303" i="29"/>
  <c r="AN303" i="29"/>
  <c r="AO303" i="29"/>
  <c r="AL304" i="29"/>
  <c r="AM304" i="29"/>
  <c r="AN304" i="29"/>
  <c r="AO304" i="29"/>
  <c r="AL305" i="29"/>
  <c r="AM305" i="29"/>
  <c r="AN305" i="29"/>
  <c r="AO305" i="29"/>
  <c r="AL306" i="29"/>
  <c r="AM306" i="29"/>
  <c r="AN306" i="29"/>
  <c r="AO306" i="29"/>
  <c r="AL307" i="29"/>
  <c r="AM307" i="29"/>
  <c r="AN307" i="29"/>
  <c r="AO307" i="29"/>
  <c r="AL308" i="29"/>
  <c r="AM308" i="29"/>
  <c r="AN308" i="29"/>
  <c r="AO308" i="29"/>
  <c r="AL309" i="29"/>
  <c r="AM309" i="29"/>
  <c r="AN309" i="29"/>
  <c r="AO309" i="29"/>
  <c r="AL310" i="29"/>
  <c r="AM310" i="29"/>
  <c r="AN310" i="29"/>
  <c r="AO310" i="29"/>
  <c r="AL311" i="29"/>
  <c r="AM311" i="29"/>
  <c r="AN311" i="29"/>
  <c r="AO311" i="29"/>
  <c r="AL312" i="29"/>
  <c r="AM312" i="29"/>
  <c r="AN312" i="29"/>
  <c r="AO312" i="29"/>
  <c r="AL1860" i="9"/>
  <c r="AM1860" i="9"/>
  <c r="AN1860" i="9"/>
  <c r="AO1860" i="9"/>
  <c r="AL1861" i="9"/>
  <c r="AM1861" i="9"/>
  <c r="AN1861" i="9"/>
  <c r="AO1861" i="9"/>
  <c r="AL1862" i="9"/>
  <c r="AM1862" i="9"/>
  <c r="AN1862" i="9"/>
  <c r="AO1862" i="9"/>
  <c r="AL1863" i="9"/>
  <c r="AM1863" i="9"/>
  <c r="AN1863" i="9"/>
  <c r="AO1863" i="9"/>
  <c r="AL1864" i="9"/>
  <c r="AM1864" i="9"/>
  <c r="AN1864" i="9"/>
  <c r="AO1864" i="9"/>
  <c r="AL1865" i="9"/>
  <c r="AM1865" i="9"/>
  <c r="AN1865" i="9"/>
  <c r="AO1865" i="9"/>
  <c r="AL1866" i="9"/>
  <c r="AM1866" i="9"/>
  <c r="AN1866" i="9"/>
  <c r="AO1866" i="9"/>
  <c r="AL1867" i="9"/>
  <c r="AM1867" i="9"/>
  <c r="AN1867" i="9"/>
  <c r="AO1867" i="9"/>
  <c r="AL1868" i="9"/>
  <c r="AM1868" i="9"/>
  <c r="AN1868" i="9"/>
  <c r="AO1868" i="9"/>
  <c r="AL1869" i="9"/>
  <c r="AM1869" i="9"/>
  <c r="AN1869" i="9"/>
  <c r="AO1869" i="9"/>
  <c r="AL1870" i="9"/>
  <c r="AM1870" i="9"/>
  <c r="AN1870" i="9"/>
  <c r="AO1870" i="9"/>
  <c r="AL1871" i="9"/>
  <c r="AM1871" i="9"/>
  <c r="AN1871" i="9"/>
  <c r="AO1871" i="9"/>
  <c r="AL289" i="29"/>
  <c r="AM289" i="29"/>
  <c r="AN289" i="29"/>
  <c r="AO289" i="29"/>
  <c r="AL290" i="29"/>
  <c r="AM290" i="29"/>
  <c r="AN290" i="29"/>
  <c r="AO290" i="29"/>
  <c r="AL291" i="29"/>
  <c r="AM291" i="29"/>
  <c r="AN291" i="29"/>
  <c r="AO291" i="29"/>
  <c r="AL292" i="29"/>
  <c r="AM292" i="29"/>
  <c r="AN292" i="29"/>
  <c r="AO292" i="29"/>
  <c r="AL293" i="29"/>
  <c r="AM293" i="29"/>
  <c r="AN293" i="29"/>
  <c r="AO293" i="29"/>
  <c r="AL294" i="29"/>
  <c r="AM294" i="29"/>
  <c r="AN294" i="29"/>
  <c r="AO294" i="29"/>
  <c r="AL295" i="29"/>
  <c r="AM295" i="29"/>
  <c r="AN295" i="29"/>
  <c r="AO295" i="29"/>
  <c r="AL296" i="29"/>
  <c r="AM296" i="29"/>
  <c r="AN296" i="29"/>
  <c r="AO296" i="29"/>
  <c r="AL297" i="29"/>
  <c r="AM297" i="29"/>
  <c r="AN297" i="29"/>
  <c r="AO297" i="29"/>
  <c r="AL298" i="29"/>
  <c r="AM298" i="29"/>
  <c r="AN298" i="29"/>
  <c r="AO298" i="29"/>
  <c r="AL299" i="29"/>
  <c r="AM299" i="29"/>
  <c r="AN299" i="29"/>
  <c r="AO299" i="29"/>
  <c r="AL300" i="29"/>
  <c r="AM300" i="29"/>
  <c r="AN300" i="29"/>
  <c r="AO300" i="29"/>
  <c r="AL1848" i="9"/>
  <c r="AM1848" i="9"/>
  <c r="AN1848" i="9"/>
  <c r="AO1848" i="9"/>
  <c r="AL1849" i="9"/>
  <c r="AM1849" i="9"/>
  <c r="AN1849" i="9"/>
  <c r="AO1849" i="9"/>
  <c r="AL1850" i="9"/>
  <c r="AM1850" i="9"/>
  <c r="AN1850" i="9"/>
  <c r="AO1850" i="9"/>
  <c r="AL1851" i="9"/>
  <c r="AM1851" i="9"/>
  <c r="AN1851" i="9"/>
  <c r="AO1851" i="9"/>
  <c r="AL1852" i="9"/>
  <c r="AM1852" i="9"/>
  <c r="AN1852" i="9"/>
  <c r="AO1852" i="9"/>
  <c r="AL1853" i="9"/>
  <c r="AM1853" i="9"/>
  <c r="AN1853" i="9"/>
  <c r="AO1853" i="9"/>
  <c r="AL1854" i="9"/>
  <c r="AM1854" i="9"/>
  <c r="AN1854" i="9"/>
  <c r="AO1854" i="9"/>
  <c r="AL1855" i="9"/>
  <c r="AM1855" i="9"/>
  <c r="AN1855" i="9"/>
  <c r="AO1855" i="9"/>
  <c r="AL1856" i="9"/>
  <c r="AM1856" i="9"/>
  <c r="AN1856" i="9"/>
  <c r="AO1856" i="9"/>
  <c r="AL1857" i="9"/>
  <c r="AM1857" i="9"/>
  <c r="AN1857" i="9"/>
  <c r="AO1857" i="9"/>
  <c r="AL1858" i="9"/>
  <c r="AM1858" i="9"/>
  <c r="AN1858" i="9"/>
  <c r="AO1858" i="9"/>
  <c r="AL1859" i="9"/>
  <c r="AM1859" i="9"/>
  <c r="AN1859" i="9"/>
  <c r="AO1859" i="9"/>
  <c r="AL277" i="29"/>
  <c r="AM277" i="29"/>
  <c r="AN277" i="29"/>
  <c r="AO277" i="29"/>
  <c r="AL278" i="29"/>
  <c r="AM278" i="29"/>
  <c r="AN278" i="29"/>
  <c r="AO278" i="29"/>
  <c r="AL279" i="29"/>
  <c r="AM279" i="29"/>
  <c r="AN279" i="29"/>
  <c r="AO279" i="29"/>
  <c r="AL280" i="29"/>
  <c r="AM280" i="29"/>
  <c r="AN280" i="29"/>
  <c r="AO280" i="29"/>
  <c r="AL281" i="29"/>
  <c r="AM281" i="29"/>
  <c r="AN281" i="29"/>
  <c r="AO281" i="29"/>
  <c r="AL282" i="29"/>
  <c r="AM282" i="29"/>
  <c r="AN282" i="29"/>
  <c r="AO282" i="29"/>
  <c r="AL283" i="29"/>
  <c r="AM283" i="29"/>
  <c r="AN283" i="29"/>
  <c r="AO283" i="29"/>
  <c r="AL284" i="29"/>
  <c r="AM284" i="29"/>
  <c r="AN284" i="29"/>
  <c r="AO284" i="29"/>
  <c r="AL285" i="29"/>
  <c r="AM285" i="29"/>
  <c r="AN285" i="29"/>
  <c r="AO285" i="29"/>
  <c r="AL286" i="29"/>
  <c r="AM286" i="29"/>
  <c r="AN286" i="29"/>
  <c r="AO286" i="29"/>
  <c r="AL287" i="29"/>
  <c r="AM287" i="29"/>
  <c r="AN287" i="29"/>
  <c r="AO287" i="29"/>
  <c r="AL288" i="29"/>
  <c r="AM288" i="29"/>
  <c r="AN288" i="29"/>
  <c r="AO288" i="29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836" i="9"/>
  <c r="AM1836" i="9"/>
  <c r="AN1836" i="9"/>
  <c r="AO1836" i="9"/>
  <c r="AL1837" i="9"/>
  <c r="AM1837" i="9"/>
  <c r="AN1837" i="9"/>
  <c r="AO1837" i="9"/>
  <c r="AL1838" i="9"/>
  <c r="AM1838" i="9"/>
  <c r="AN1838" i="9"/>
  <c r="AO1838" i="9"/>
  <c r="AL1839" i="9"/>
  <c r="AM1839" i="9"/>
  <c r="AN1839" i="9"/>
  <c r="AO1839" i="9"/>
  <c r="AL1840" i="9"/>
  <c r="AM1840" i="9"/>
  <c r="AN1840" i="9"/>
  <c r="AO1840" i="9"/>
  <c r="AL1841" i="9"/>
  <c r="AM1841" i="9"/>
  <c r="AN1841" i="9"/>
  <c r="AO1841" i="9"/>
  <c r="AL1842" i="9"/>
  <c r="AM1842" i="9"/>
  <c r="AN1842" i="9"/>
  <c r="AO1842" i="9"/>
  <c r="AL1843" i="9"/>
  <c r="AM1843" i="9"/>
  <c r="AN1843" i="9"/>
  <c r="AO1843" i="9"/>
  <c r="AL1844" i="9"/>
  <c r="AM1844" i="9"/>
  <c r="AN1844" i="9"/>
  <c r="AO1844" i="9"/>
  <c r="AL1845" i="9"/>
  <c r="AM1845" i="9"/>
  <c r="AN1845" i="9"/>
  <c r="AO1845" i="9"/>
  <c r="AL1846" i="9"/>
  <c r="AM1846" i="9"/>
  <c r="AN1846" i="9"/>
  <c r="AO1846" i="9"/>
  <c r="AL1847" i="9"/>
  <c r="AM1847" i="9"/>
  <c r="AN1847" i="9"/>
  <c r="AO1847" i="9"/>
  <c r="AL265" i="29"/>
  <c r="AM265" i="29"/>
  <c r="AN265" i="29"/>
  <c r="AO265" i="29"/>
  <c r="AL266" i="29"/>
  <c r="AM266" i="29"/>
  <c r="AN266" i="29"/>
  <c r="AO266" i="29"/>
  <c r="AL267" i="29"/>
  <c r="AM267" i="29"/>
  <c r="AN267" i="29"/>
  <c r="AO267" i="29"/>
  <c r="AL268" i="29"/>
  <c r="AM268" i="29"/>
  <c r="AN268" i="29"/>
  <c r="AO268" i="29"/>
  <c r="AL269" i="29"/>
  <c r="AM269" i="29"/>
  <c r="AN269" i="29"/>
  <c r="AO269" i="29"/>
  <c r="AL270" i="29"/>
  <c r="AM270" i="29"/>
  <c r="AN270" i="29"/>
  <c r="AO270" i="29"/>
  <c r="AL271" i="29"/>
  <c r="AM271" i="29"/>
  <c r="AN271" i="29"/>
  <c r="AO271" i="29"/>
  <c r="AL272" i="29"/>
  <c r="AM272" i="29"/>
  <c r="AN272" i="29"/>
  <c r="AO272" i="29"/>
  <c r="AL273" i="29"/>
  <c r="AM273" i="29"/>
  <c r="AN273" i="29"/>
  <c r="AO273" i="29"/>
  <c r="AL274" i="29"/>
  <c r="AM274" i="29"/>
  <c r="AN274" i="29"/>
  <c r="AO274" i="29"/>
  <c r="AL275" i="29"/>
  <c r="AM275" i="29"/>
  <c r="AN275" i="29"/>
  <c r="AO275" i="29"/>
  <c r="AL276" i="29"/>
  <c r="AM276" i="29"/>
  <c r="AN276" i="29"/>
  <c r="AO276" i="29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S43" i="28"/>
  <c r="G43" i="28"/>
  <c r="H43" i="28"/>
  <c r="I43" i="28" a="1"/>
  <c r="I43" i="28" s="1"/>
  <c r="J43" i="28"/>
  <c r="K43" i="28"/>
  <c r="L43" i="28"/>
  <c r="M43" i="28"/>
  <c r="N43" i="28" s="1"/>
  <c r="O43" i="28"/>
  <c r="P43" i="28"/>
  <c r="Q43" i="28" s="1"/>
  <c r="R43" i="28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T67" i="12"/>
  <c r="G67" i="12"/>
  <c r="H67" i="12"/>
  <c r="I67" i="12" a="1"/>
  <c r="I67" i="12" s="1"/>
  <c r="J67" i="12" a="1"/>
  <c r="J67" i="12" s="1"/>
  <c r="K67" i="12"/>
  <c r="L67" i="12"/>
  <c r="M67" i="12"/>
  <c r="N67" i="12"/>
  <c r="O67" i="12" s="1"/>
  <c r="P67" i="12"/>
  <c r="Q67" i="12"/>
  <c r="S67" i="12"/>
  <c r="AL1824" i="9"/>
  <c r="AM1824" i="9"/>
  <c r="AN1824" i="9"/>
  <c r="AO1824" i="9"/>
  <c r="AL1825" i="9"/>
  <c r="AM1825" i="9"/>
  <c r="AN1825" i="9"/>
  <c r="AO1825" i="9"/>
  <c r="AL1826" i="9"/>
  <c r="AM1826" i="9"/>
  <c r="AN1826" i="9"/>
  <c r="AO1826" i="9"/>
  <c r="AL1827" i="9"/>
  <c r="AM1827" i="9"/>
  <c r="AN1827" i="9"/>
  <c r="AO1827" i="9"/>
  <c r="AL1828" i="9"/>
  <c r="AM1828" i="9"/>
  <c r="AN1828" i="9"/>
  <c r="AO1828" i="9"/>
  <c r="AL1829" i="9"/>
  <c r="AM1829" i="9"/>
  <c r="AN1829" i="9"/>
  <c r="AO1829" i="9"/>
  <c r="AL1830" i="9"/>
  <c r="AM1830" i="9"/>
  <c r="AN1830" i="9"/>
  <c r="AO1830" i="9"/>
  <c r="AL1831" i="9"/>
  <c r="AM1831" i="9"/>
  <c r="AN1831" i="9"/>
  <c r="AO1831" i="9"/>
  <c r="AL1832" i="9"/>
  <c r="AM1832" i="9"/>
  <c r="AN1832" i="9"/>
  <c r="AO1832" i="9"/>
  <c r="AL1833" i="9"/>
  <c r="AM1833" i="9"/>
  <c r="AN1833" i="9"/>
  <c r="AO1833" i="9"/>
  <c r="AL1834" i="9"/>
  <c r="AM1834" i="9"/>
  <c r="AN1834" i="9"/>
  <c r="AO1834" i="9"/>
  <c r="AL1835" i="9"/>
  <c r="AM1835" i="9"/>
  <c r="AN1835" i="9"/>
  <c r="AO1835" i="9"/>
  <c r="AL253" i="29"/>
  <c r="AM253" i="29"/>
  <c r="AN253" i="29"/>
  <c r="AO253" i="29"/>
  <c r="AL254" i="29"/>
  <c r="AM254" i="29"/>
  <c r="AN254" i="29"/>
  <c r="AO254" i="29"/>
  <c r="AL255" i="29"/>
  <c r="AM255" i="29"/>
  <c r="AN255" i="29"/>
  <c r="AO255" i="29"/>
  <c r="AL256" i="29"/>
  <c r="AM256" i="29"/>
  <c r="AN256" i="29"/>
  <c r="AO256" i="29"/>
  <c r="AL257" i="29"/>
  <c r="AM257" i="29"/>
  <c r="AN257" i="29"/>
  <c r="AO257" i="29"/>
  <c r="AL258" i="29"/>
  <c r="AM258" i="29"/>
  <c r="AN258" i="29"/>
  <c r="AO258" i="29"/>
  <c r="AL259" i="29"/>
  <c r="AM259" i="29"/>
  <c r="AN259" i="29"/>
  <c r="AO259" i="29"/>
  <c r="AL260" i="29"/>
  <c r="AM260" i="29"/>
  <c r="AN260" i="29"/>
  <c r="AO260" i="29"/>
  <c r="AL261" i="29"/>
  <c r="AM261" i="29"/>
  <c r="AN261" i="29"/>
  <c r="AO261" i="29"/>
  <c r="AL262" i="29"/>
  <c r="AM262" i="29"/>
  <c r="AN262" i="29"/>
  <c r="AO262" i="29"/>
  <c r="AL263" i="29"/>
  <c r="AM263" i="29"/>
  <c r="AN263" i="29"/>
  <c r="AO263" i="29"/>
  <c r="AL264" i="29"/>
  <c r="AM264" i="29"/>
  <c r="AN264" i="29"/>
  <c r="AO264" i="29"/>
  <c r="AL1812" i="9"/>
  <c r="AM1812" i="9"/>
  <c r="AN1812" i="9"/>
  <c r="AO1812" i="9"/>
  <c r="AL1813" i="9"/>
  <c r="AM1813" i="9"/>
  <c r="AN1813" i="9"/>
  <c r="AO1813" i="9"/>
  <c r="AL1814" i="9"/>
  <c r="AM1814" i="9"/>
  <c r="AN1814" i="9"/>
  <c r="AO1814" i="9"/>
  <c r="AL1815" i="9"/>
  <c r="AM1815" i="9"/>
  <c r="AN1815" i="9"/>
  <c r="AO1815" i="9"/>
  <c r="AL1816" i="9"/>
  <c r="AM1816" i="9"/>
  <c r="AN1816" i="9"/>
  <c r="AO1816" i="9"/>
  <c r="AL1817" i="9"/>
  <c r="AM1817" i="9"/>
  <c r="AN1817" i="9"/>
  <c r="AO1817" i="9"/>
  <c r="AL1818" i="9"/>
  <c r="AM1818" i="9"/>
  <c r="AN1818" i="9"/>
  <c r="AO1818" i="9"/>
  <c r="AL1819" i="9"/>
  <c r="AM1819" i="9"/>
  <c r="AN1819" i="9"/>
  <c r="AO1819" i="9"/>
  <c r="AL1820" i="9"/>
  <c r="AM1820" i="9"/>
  <c r="AN1820" i="9"/>
  <c r="AO1820" i="9"/>
  <c r="AL1821" i="9"/>
  <c r="AM1821" i="9"/>
  <c r="AN1821" i="9"/>
  <c r="AO1821" i="9"/>
  <c r="AL1822" i="9"/>
  <c r="AM1822" i="9"/>
  <c r="AN1822" i="9"/>
  <c r="AO1822" i="9"/>
  <c r="AL1823" i="9"/>
  <c r="AM1823" i="9"/>
  <c r="AN1823" i="9"/>
  <c r="AO1823" i="9"/>
  <c r="AL241" i="29"/>
  <c r="AM241" i="29"/>
  <c r="AN241" i="29"/>
  <c r="AO241" i="29"/>
  <c r="AL242" i="29"/>
  <c r="AM242" i="29"/>
  <c r="AN242" i="29"/>
  <c r="AO242" i="29"/>
  <c r="AL243" i="29"/>
  <c r="AM243" i="29"/>
  <c r="AN243" i="29"/>
  <c r="AO243" i="29"/>
  <c r="AL244" i="29"/>
  <c r="AM244" i="29"/>
  <c r="AN244" i="29"/>
  <c r="AO244" i="29"/>
  <c r="AL245" i="29"/>
  <c r="AM245" i="29"/>
  <c r="AN245" i="29"/>
  <c r="AO245" i="29"/>
  <c r="AL246" i="29"/>
  <c r="AM246" i="29"/>
  <c r="AN246" i="29"/>
  <c r="AO246" i="29"/>
  <c r="AL247" i="29"/>
  <c r="AM247" i="29"/>
  <c r="AN247" i="29"/>
  <c r="AO247" i="29"/>
  <c r="AL248" i="29"/>
  <c r="AM248" i="29"/>
  <c r="AN248" i="29"/>
  <c r="AO248" i="29"/>
  <c r="AL249" i="29"/>
  <c r="AM249" i="29"/>
  <c r="AN249" i="29"/>
  <c r="AO249" i="29"/>
  <c r="AL250" i="29"/>
  <c r="AM250" i="29"/>
  <c r="AN250" i="29"/>
  <c r="AO250" i="29"/>
  <c r="AL251" i="29"/>
  <c r="AM251" i="29"/>
  <c r="AN251" i="29"/>
  <c r="AO251" i="29"/>
  <c r="AL252" i="29"/>
  <c r="AM252" i="29"/>
  <c r="AN252" i="29"/>
  <c r="AO252" i="29"/>
  <c r="AA2226" i="10"/>
  <c r="AB2226" i="10"/>
  <c r="AC2226" i="10"/>
  <c r="AD2226" i="10"/>
  <c r="AA2227" i="10"/>
  <c r="AB2227" i="10"/>
  <c r="AC2227" i="10"/>
  <c r="AD2227" i="10"/>
  <c r="AA2228" i="10"/>
  <c r="AB2228" i="10"/>
  <c r="AC2228" i="10"/>
  <c r="AD2228" i="10"/>
  <c r="AA2229" i="10"/>
  <c r="AB2229" i="10"/>
  <c r="AC2229" i="10"/>
  <c r="AD2229" i="10"/>
  <c r="AA2230" i="10"/>
  <c r="AB2230" i="10"/>
  <c r="AC2230" i="10"/>
  <c r="AD2230" i="10"/>
  <c r="AA2231" i="10"/>
  <c r="AB2231" i="10"/>
  <c r="AC2231" i="10"/>
  <c r="AD2231" i="10"/>
  <c r="AA2232" i="10"/>
  <c r="AB2232" i="10"/>
  <c r="AC2232" i="10"/>
  <c r="AD2232" i="10"/>
  <c r="AA2233" i="10"/>
  <c r="AB2233" i="10"/>
  <c r="AC2233" i="10"/>
  <c r="AD2233" i="10"/>
  <c r="AA2234" i="10"/>
  <c r="AB2234" i="10"/>
  <c r="AC2234" i="10"/>
  <c r="AD2234" i="10"/>
  <c r="AA2235" i="10"/>
  <c r="AB2235" i="10"/>
  <c r="AC2235" i="10"/>
  <c r="AD2235" i="10"/>
  <c r="AA2236" i="10"/>
  <c r="AB2236" i="10"/>
  <c r="AC2236" i="10"/>
  <c r="AD2236" i="10"/>
  <c r="AA2237" i="10"/>
  <c r="AB2237" i="10"/>
  <c r="AC2237" i="10"/>
  <c r="AD2237" i="10"/>
  <c r="AA2238" i="10"/>
  <c r="AB2238" i="10"/>
  <c r="AC2238" i="10"/>
  <c r="AD2238" i="10"/>
  <c r="AA2239" i="10"/>
  <c r="AB2239" i="10"/>
  <c r="AC2239" i="10"/>
  <c r="AD2239" i="10"/>
  <c r="AA782" i="27"/>
  <c r="AB782" i="27"/>
  <c r="AC782" i="27"/>
  <c r="AD782" i="27"/>
  <c r="AA783" i="27"/>
  <c r="AB783" i="27"/>
  <c r="AC783" i="27"/>
  <c r="AD783" i="27"/>
  <c r="AA784" i="27"/>
  <c r="AB784" i="27"/>
  <c r="AC784" i="27"/>
  <c r="AD784" i="27"/>
  <c r="AA785" i="27"/>
  <c r="AB785" i="27"/>
  <c r="AC785" i="27"/>
  <c r="AD785" i="27"/>
  <c r="AA786" i="27"/>
  <c r="AB786" i="27"/>
  <c r="AC786" i="27"/>
  <c r="AD786" i="27"/>
  <c r="AA787" i="27"/>
  <c r="AB787" i="27"/>
  <c r="AC787" i="27"/>
  <c r="AD787" i="27"/>
  <c r="AA788" i="27"/>
  <c r="AB788" i="27"/>
  <c r="AC788" i="27"/>
  <c r="AD788" i="27"/>
  <c r="AA789" i="27"/>
  <c r="AB789" i="27"/>
  <c r="AC789" i="27"/>
  <c r="AD789" i="27"/>
  <c r="AA790" i="27"/>
  <c r="AB790" i="27"/>
  <c r="AC790" i="27"/>
  <c r="AD790" i="27"/>
  <c r="AA791" i="27"/>
  <c r="AB791" i="27"/>
  <c r="AC791" i="27"/>
  <c r="AD791" i="27"/>
  <c r="AA792" i="27"/>
  <c r="AB792" i="27"/>
  <c r="AC792" i="27"/>
  <c r="AD792" i="27"/>
  <c r="AA793" i="27"/>
  <c r="AB793" i="27"/>
  <c r="AC793" i="27"/>
  <c r="AD793" i="27"/>
  <c r="AA794" i="27"/>
  <c r="AB794" i="27"/>
  <c r="AC794" i="27"/>
  <c r="AD794" i="27"/>
  <c r="AA795" i="27"/>
  <c r="AB795" i="27"/>
  <c r="AC795" i="27"/>
  <c r="AD795" i="27"/>
  <c r="AA2214" i="10"/>
  <c r="AB2214" i="10"/>
  <c r="AC2214" i="10"/>
  <c r="AD2214" i="10"/>
  <c r="AA2215" i="10"/>
  <c r="AB2215" i="10"/>
  <c r="AC2215" i="10"/>
  <c r="AD2215" i="10"/>
  <c r="AA2216" i="10"/>
  <c r="AB2216" i="10"/>
  <c r="AC2216" i="10"/>
  <c r="AD2216" i="10"/>
  <c r="AA2217" i="10"/>
  <c r="AB2217" i="10"/>
  <c r="AC2217" i="10"/>
  <c r="AD2217" i="10"/>
  <c r="AA2218" i="10"/>
  <c r="AB2218" i="10"/>
  <c r="AC2218" i="10"/>
  <c r="AD2218" i="10"/>
  <c r="AA2219" i="10"/>
  <c r="AB2219" i="10"/>
  <c r="AC2219" i="10"/>
  <c r="AD2219" i="10"/>
  <c r="AA2220" i="10"/>
  <c r="AB2220" i="10"/>
  <c r="AC2220" i="10"/>
  <c r="AD2220" i="10"/>
  <c r="AA2221" i="10"/>
  <c r="AB2221" i="10"/>
  <c r="AC2221" i="10"/>
  <c r="AD2221" i="10"/>
  <c r="AA2222" i="10"/>
  <c r="AB2222" i="10"/>
  <c r="AC2222" i="10"/>
  <c r="AD2222" i="10"/>
  <c r="AA2223" i="10"/>
  <c r="AB2223" i="10"/>
  <c r="AC2223" i="10"/>
  <c r="AD2223" i="10"/>
  <c r="AA2224" i="10"/>
  <c r="AB2224" i="10"/>
  <c r="AC2224" i="10"/>
  <c r="AD2224" i="10"/>
  <c r="AA2225" i="10"/>
  <c r="AB2225" i="10"/>
  <c r="AC2225" i="10"/>
  <c r="AD2225" i="10"/>
  <c r="AA770" i="27"/>
  <c r="AB770" i="27"/>
  <c r="AC770" i="27"/>
  <c r="AD770" i="27"/>
  <c r="AA771" i="27"/>
  <c r="AB771" i="27"/>
  <c r="AC771" i="27"/>
  <c r="AD771" i="27"/>
  <c r="AA772" i="27"/>
  <c r="AB772" i="27"/>
  <c r="AC772" i="27"/>
  <c r="AD772" i="27"/>
  <c r="AA773" i="27"/>
  <c r="AB773" i="27"/>
  <c r="AC773" i="27"/>
  <c r="AD773" i="27"/>
  <c r="AA774" i="27"/>
  <c r="AB774" i="27"/>
  <c r="AC774" i="27"/>
  <c r="AD774" i="27"/>
  <c r="AA775" i="27"/>
  <c r="AB775" i="27"/>
  <c r="AC775" i="27"/>
  <c r="AD775" i="27"/>
  <c r="AA776" i="27"/>
  <c r="AB776" i="27"/>
  <c r="AC776" i="27"/>
  <c r="AD776" i="27"/>
  <c r="AA777" i="27"/>
  <c r="AB777" i="27"/>
  <c r="AC777" i="27"/>
  <c r="AD777" i="27"/>
  <c r="AA778" i="27"/>
  <c r="AB778" i="27"/>
  <c r="AC778" i="27"/>
  <c r="AD778" i="27"/>
  <c r="AA779" i="27"/>
  <c r="AB779" i="27"/>
  <c r="AC779" i="27"/>
  <c r="AD779" i="27"/>
  <c r="AA780" i="27"/>
  <c r="AB780" i="27"/>
  <c r="AC780" i="27"/>
  <c r="AD780" i="27"/>
  <c r="AA781" i="27"/>
  <c r="AB781" i="27"/>
  <c r="AC781" i="27"/>
  <c r="AD781" i="27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98" i="10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O16" i="11"/>
  <c r="P16" i="11" s="1"/>
  <c r="R16" i="11"/>
  <c r="S16" i="11" s="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U55" i="26"/>
  <c r="V55" i="26"/>
  <c r="W55" i="26"/>
  <c r="X55" i="26"/>
  <c r="Y55" i="26"/>
  <c r="Z55" i="26"/>
  <c r="AA55" i="26"/>
  <c r="AB55" i="26"/>
  <c r="AC55" i="26"/>
  <c r="AD55" i="26"/>
  <c r="AE55" i="26"/>
  <c r="AF55" i="26"/>
  <c r="AG55" i="26"/>
  <c r="AH55" i="26"/>
  <c r="AI55" i="26"/>
  <c r="T55" i="26"/>
  <c r="H55" i="26"/>
  <c r="I55" i="26"/>
  <c r="J55" i="26" a="1"/>
  <c r="J55" i="26" s="1"/>
  <c r="K55" i="26"/>
  <c r="L55" i="26"/>
  <c r="M55" i="26"/>
  <c r="N55" i="26"/>
  <c r="O55" i="26" s="1"/>
  <c r="P55" i="26"/>
  <c r="Q55" i="26"/>
  <c r="R55" i="26" s="1"/>
  <c r="S55" i="26"/>
  <c r="AI52" i="11"/>
  <c r="AJ5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AJ62" i="11"/>
  <c r="U62" i="11"/>
  <c r="H62" i="11"/>
  <c r="I62" i="11"/>
  <c r="J62" i="11" a="1"/>
  <c r="J62" i="11" s="1"/>
  <c r="K62" i="11" a="1"/>
  <c r="K62" i="11" s="1"/>
  <c r="L62" i="11"/>
  <c r="M62" i="11"/>
  <c r="N62" i="11"/>
  <c r="O62" i="11"/>
  <c r="P62" i="11" s="1"/>
  <c r="Q62" i="11"/>
  <c r="R62" i="11"/>
  <c r="S62" i="11" s="1"/>
  <c r="T62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S31" i="28"/>
  <c r="G31" i="28"/>
  <c r="H31" i="28"/>
  <c r="I31" i="28" a="1"/>
  <c r="I31" i="28" s="1"/>
  <c r="J31" i="28"/>
  <c r="K31" i="28"/>
  <c r="L31" i="28"/>
  <c r="M31" i="28"/>
  <c r="N31" i="28" s="1"/>
  <c r="O31" i="28"/>
  <c r="P31" i="28"/>
  <c r="Q31" i="28" s="1"/>
  <c r="R31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L7" i="28"/>
  <c r="M7" i="28"/>
  <c r="N7" i="28" s="1"/>
  <c r="O7" i="28"/>
  <c r="P7" i="28"/>
  <c r="Q7" i="28" s="1"/>
  <c r="R7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T35" i="26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N7" i="11" s="1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41" i="26" l="1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H41" i="26"/>
  <c r="I41" i="26"/>
  <c r="J41" i="26" a="1"/>
  <c r="J41" i="26" s="1"/>
  <c r="K41" i="26"/>
  <c r="L41" i="26"/>
  <c r="M41" i="26"/>
  <c r="N41" i="26"/>
  <c r="O41" i="26" s="1"/>
  <c r="P41" i="26"/>
  <c r="Q41" i="26"/>
  <c r="R41" i="26" s="1"/>
  <c r="S41" i="26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J44" i="11" a="1"/>
  <c r="J44" i="11" s="1"/>
  <c r="K44" i="11" a="1"/>
  <c r="K44" i="11" s="1"/>
  <c r="L44" i="11"/>
  <c r="M44" i="11"/>
  <c r="N44" i="11"/>
  <c r="O44" i="11"/>
  <c r="P44" i="11" s="1"/>
  <c r="R44" i="11"/>
  <c r="S44" i="11" s="1"/>
  <c r="T44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4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T67" i="26"/>
  <c r="H67" i="26"/>
  <c r="I67" i="26"/>
  <c r="J67" i="26" a="1"/>
  <c r="J67" i="26" s="1"/>
  <c r="K67" i="26"/>
  <c r="L67" i="26"/>
  <c r="M67" i="26"/>
  <c r="N67" i="26"/>
  <c r="O67" i="26" s="1"/>
  <c r="P67" i="26"/>
  <c r="Q67" i="26"/>
  <c r="R67" i="26" s="1"/>
  <c r="S67" i="26"/>
  <c r="U57" i="26"/>
  <c r="V57" i="26"/>
  <c r="W57" i="26"/>
  <c r="X57" i="26"/>
  <c r="Y57" i="26"/>
  <c r="Z57" i="26"/>
  <c r="AA57" i="26"/>
  <c r="AB57" i="26"/>
  <c r="AC57" i="26"/>
  <c r="AD57" i="26"/>
  <c r="AE57" i="26"/>
  <c r="AF57" i="26"/>
  <c r="AG57" i="26"/>
  <c r="AH57" i="26"/>
  <c r="AI57" i="26"/>
  <c r="T57" i="26"/>
  <c r="H57" i="26"/>
  <c r="I57" i="26"/>
  <c r="J57" i="26" a="1"/>
  <c r="J57" i="26" s="1"/>
  <c r="K57" i="26"/>
  <c r="L57" i="26"/>
  <c r="M57" i="26"/>
  <c r="N57" i="26"/>
  <c r="O57" i="26" s="1"/>
  <c r="P57" i="26"/>
  <c r="Q57" i="26"/>
  <c r="R57" i="26" s="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AJ74" i="11"/>
  <c r="U74" i="11"/>
  <c r="H74" i="11"/>
  <c r="I74" i="11"/>
  <c r="J74" i="11" a="1"/>
  <c r="J74" i="11" s="1"/>
  <c r="K74" i="11" a="1"/>
  <c r="K74" i="11" s="1"/>
  <c r="L74" i="11"/>
  <c r="M74" i="11"/>
  <c r="N74" i="11"/>
  <c r="O74" i="11"/>
  <c r="P74" i="11" s="1"/>
  <c r="Q74" i="11"/>
  <c r="R74" i="11"/>
  <c r="S74" i="11" s="1"/>
  <c r="T74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AJ63" i="11"/>
  <c r="U63" i="11"/>
  <c r="H63" i="11"/>
  <c r="I63" i="11"/>
  <c r="J63" i="11" a="1"/>
  <c r="J63" i="11" s="1"/>
  <c r="K63" i="11" a="1"/>
  <c r="K63" i="11" s="1"/>
  <c r="L63" i="11"/>
  <c r="M63" i="11"/>
  <c r="O63" i="11"/>
  <c r="P63" i="11" s="1"/>
  <c r="Q63" i="11"/>
  <c r="R63" i="11"/>
  <c r="S63" i="11" s="1"/>
  <c r="T63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S57" i="26" s="1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3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S36" i="28"/>
  <c r="S35" i="28"/>
  <c r="S34" i="28"/>
  <c r="S33" i="28"/>
  <c r="S32" i="28"/>
  <c r="S30" i="28"/>
  <c r="S29" i="28"/>
  <c r="S28" i="28"/>
  <c r="S27" i="28"/>
  <c r="S26" i="28"/>
  <c r="S25" i="28"/>
  <c r="S24" i="28"/>
  <c r="S23" i="28"/>
  <c r="S22" i="28"/>
  <c r="S21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G21" i="28"/>
  <c r="H21" i="28"/>
  <c r="I21" i="28" a="1"/>
  <c r="I21" i="28" s="1"/>
  <c r="J21" i="28"/>
  <c r="K21" i="28"/>
  <c r="L21" i="28"/>
  <c r="M21" i="28"/>
  <c r="N21" i="28" s="1"/>
  <c r="O21" i="28"/>
  <c r="P21" i="28"/>
  <c r="Q21" i="28" s="1"/>
  <c r="R21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27" i="28"/>
  <c r="H27" i="28"/>
  <c r="I27" i="28" a="1"/>
  <c r="I27" i="28" s="1"/>
  <c r="J27" i="28"/>
  <c r="K27" i="28"/>
  <c r="L27" i="28"/>
  <c r="M27" i="28"/>
  <c r="N27" i="28" s="1"/>
  <c r="O27" i="28"/>
  <c r="P27" i="28"/>
  <c r="Q27" i="28" s="1"/>
  <c r="R27" i="28"/>
  <c r="S41" i="28"/>
  <c r="G41" i="28"/>
  <c r="H41" i="28"/>
  <c r="I41" i="28" a="1"/>
  <c r="I41" i="28" s="1"/>
  <c r="J41" i="28"/>
  <c r="K41" i="28"/>
  <c r="L41" i="28"/>
  <c r="M41" i="28"/>
  <c r="N41" i="28" s="1"/>
  <c r="O41" i="28"/>
  <c r="P41" i="28"/>
  <c r="Q41" i="28" s="1"/>
  <c r="R41" i="28"/>
  <c r="S15" i="28"/>
  <c r="G15" i="28"/>
  <c r="H15" i="28"/>
  <c r="I15" i="28" a="1"/>
  <c r="I15" i="28" s="1"/>
  <c r="J15" i="28"/>
  <c r="K15" i="28"/>
  <c r="L15" i="28"/>
  <c r="M15" i="28"/>
  <c r="N15" i="28" s="1"/>
  <c r="O15" i="28"/>
  <c r="P15" i="28"/>
  <c r="Q15" i="28" s="1"/>
  <c r="R15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35" i="28"/>
  <c r="H35" i="28"/>
  <c r="I35" i="28" a="1"/>
  <c r="I35" i="28" s="1"/>
  <c r="J35" i="28"/>
  <c r="K35" i="28"/>
  <c r="L35" i="28"/>
  <c r="M35" i="28"/>
  <c r="N35" i="28" s="1"/>
  <c r="O35" i="28"/>
  <c r="P35" i="28"/>
  <c r="Q35" i="28" s="1"/>
  <c r="R35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Q22" i="26"/>
  <c r="R22" i="26" s="1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P22" i="26" s="1"/>
  <c r="AC446" i="27"/>
  <c r="S22" i="26" s="1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T28" i="26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U61" i="11"/>
  <c r="H61" i="11"/>
  <c r="I61" i="11"/>
  <c r="J61" i="11" a="1"/>
  <c r="J61" i="11" s="1"/>
  <c r="K61" i="11" a="1"/>
  <c r="K61" i="11" s="1"/>
  <c r="L61" i="11"/>
  <c r="M61" i="11"/>
  <c r="N61" i="11"/>
  <c r="O61" i="11"/>
  <c r="P61" i="11" s="1"/>
  <c r="Q61" i="11"/>
  <c r="R61" i="11"/>
  <c r="S61" i="11" s="1"/>
  <c r="T61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2" i="28"/>
  <c r="R42" i="28"/>
  <c r="P42" i="28"/>
  <c r="Q42" i="28" s="1"/>
  <c r="O42" i="28"/>
  <c r="M42" i="28"/>
  <c r="N42" i="28" s="1"/>
  <c r="L42" i="28"/>
  <c r="K42" i="28"/>
  <c r="J42" i="28"/>
  <c r="I42" i="28" a="1"/>
  <c r="I42" i="28" s="1"/>
  <c r="H42" i="28"/>
  <c r="G42" i="28"/>
  <c r="S39" i="28"/>
  <c r="R39" i="28"/>
  <c r="P39" i="28"/>
  <c r="Q39" i="28" s="1"/>
  <c r="O39" i="28"/>
  <c r="M39" i="28"/>
  <c r="N39" i="28" s="1"/>
  <c r="L39" i="28"/>
  <c r="K39" i="28"/>
  <c r="J39" i="28"/>
  <c r="I39" i="28" a="1"/>
  <c r="I39" i="28" s="1"/>
  <c r="H39" i="28"/>
  <c r="G39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R32" i="28"/>
  <c r="P32" i="28"/>
  <c r="Q32" i="28" s="1"/>
  <c r="O32" i="28"/>
  <c r="M32" i="28"/>
  <c r="N32" i="28" s="1"/>
  <c r="L32" i="28"/>
  <c r="K32" i="28"/>
  <c r="J32" i="28"/>
  <c r="I32" i="28" a="1"/>
  <c r="I32" i="28" s="1"/>
  <c r="H32" i="28"/>
  <c r="G32" i="28"/>
  <c r="R29" i="28"/>
  <c r="P29" i="28"/>
  <c r="Q29" i="28" s="1"/>
  <c r="O29" i="28"/>
  <c r="M29" i="28"/>
  <c r="N29" i="28" s="1"/>
  <c r="L29" i="28"/>
  <c r="K29" i="28"/>
  <c r="J29" i="28"/>
  <c r="I29" i="28" a="1"/>
  <c r="I29" i="28" s="1"/>
  <c r="H29" i="28"/>
  <c r="G29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6" i="28"/>
  <c r="P26" i="28"/>
  <c r="Q26" i="28" s="1"/>
  <c r="O26" i="28"/>
  <c r="M26" i="28"/>
  <c r="N26" i="28" s="1"/>
  <c r="L26" i="28"/>
  <c r="K26" i="28"/>
  <c r="J26" i="28"/>
  <c r="I26" i="28" a="1"/>
  <c r="I26" i="28" s="1"/>
  <c r="H26" i="28"/>
  <c r="G26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S17" i="28"/>
  <c r="R17" i="28"/>
  <c r="P17" i="28"/>
  <c r="Q17" i="28" s="1"/>
  <c r="O17" i="28"/>
  <c r="M17" i="28"/>
  <c r="N17" i="28" s="1"/>
  <c r="L17" i="28"/>
  <c r="K17" i="28"/>
  <c r="J17" i="28"/>
  <c r="I17" i="28" a="1"/>
  <c r="I17" i="28" s="1"/>
  <c r="H17" i="28"/>
  <c r="G17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4" i="28"/>
  <c r="R14" i="28"/>
  <c r="P14" i="28"/>
  <c r="Q14" i="28" s="1"/>
  <c r="O14" i="28"/>
  <c r="M14" i="28"/>
  <c r="N14" i="28" s="1"/>
  <c r="L14" i="28"/>
  <c r="K14" i="28"/>
  <c r="J14" i="28"/>
  <c r="I14" i="28" a="1"/>
  <c r="I14" i="28" s="1"/>
  <c r="H14" i="28"/>
  <c r="G14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9" i="28"/>
  <c r="R9" i="28"/>
  <c r="P9" i="28"/>
  <c r="Q9" i="28" s="1"/>
  <c r="O9" i="28"/>
  <c r="M9" i="28"/>
  <c r="N9" i="28" s="1"/>
  <c r="L9" i="28"/>
  <c r="K9" i="28"/>
  <c r="J9" i="28"/>
  <c r="I9" i="28" a="1"/>
  <c r="I9" i="28" s="1"/>
  <c r="H9" i="28"/>
  <c r="G9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J49" i="19"/>
  <c r="K49" i="19" s="1"/>
  <c r="I49" i="19"/>
  <c r="H49" i="19"/>
  <c r="G49" i="19"/>
  <c r="F49" i="19" a="1"/>
  <c r="F49" i="19" s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M47" i="19"/>
  <c r="N47" i="19" s="1"/>
  <c r="L47" i="19"/>
  <c r="K47" i="19"/>
  <c r="J47" i="19"/>
  <c r="I47" i="19"/>
  <c r="H47" i="19"/>
  <c r="G47" i="19"/>
  <c r="F47" i="19" a="1"/>
  <c r="F47" i="19" s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M46" i="19"/>
  <c r="N46" i="19" s="1"/>
  <c r="L46" i="19"/>
  <c r="J46" i="19"/>
  <c r="K46" i="19" s="1"/>
  <c r="I46" i="19"/>
  <c r="H46" i="19"/>
  <c r="G46" i="19"/>
  <c r="F46" i="19" a="1"/>
  <c r="F46" i="19" s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K45" i="19"/>
  <c r="J45" i="19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 a="1"/>
  <c r="F32" i="19" s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K27" i="19"/>
  <c r="J27" i="19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6" i="26"/>
  <c r="AH66" i="26"/>
  <c r="AG66" i="26"/>
  <c r="AF66" i="26"/>
  <c r="AE66" i="26"/>
  <c r="AD66" i="26"/>
  <c r="AC66" i="26"/>
  <c r="AB66" i="26"/>
  <c r="AA66" i="26"/>
  <c r="Z66" i="26"/>
  <c r="Y66" i="26"/>
  <c r="X66" i="26"/>
  <c r="W66" i="26"/>
  <c r="V66" i="26"/>
  <c r="U66" i="26"/>
  <c r="T66" i="26"/>
  <c r="S66" i="26"/>
  <c r="Q66" i="26"/>
  <c r="R66" i="26" s="1"/>
  <c r="P66" i="26"/>
  <c r="N66" i="26"/>
  <c r="O66" i="26" s="1"/>
  <c r="M66" i="26"/>
  <c r="L66" i="26"/>
  <c r="K66" i="26"/>
  <c r="J66" i="26" a="1"/>
  <c r="J66" i="26" s="1"/>
  <c r="I66" i="26"/>
  <c r="H66" i="26"/>
  <c r="AI65" i="26"/>
  <c r="AH65" i="26"/>
  <c r="AG65" i="26"/>
  <c r="AF65" i="26"/>
  <c r="AE65" i="26"/>
  <c r="AD65" i="26"/>
  <c r="AC65" i="26"/>
  <c r="AB65" i="26"/>
  <c r="AA65" i="26"/>
  <c r="Z65" i="26"/>
  <c r="Y65" i="26"/>
  <c r="X65" i="26"/>
  <c r="W65" i="26"/>
  <c r="V65" i="26"/>
  <c r="U65" i="26"/>
  <c r="T65" i="26"/>
  <c r="S65" i="26"/>
  <c r="Q65" i="26"/>
  <c r="R65" i="26" s="1"/>
  <c r="P65" i="26"/>
  <c r="N65" i="26"/>
  <c r="O65" i="26" s="1"/>
  <c r="M65" i="26"/>
  <c r="L65" i="26"/>
  <c r="K65" i="26"/>
  <c r="J65" i="26" a="1"/>
  <c r="J65" i="26" s="1"/>
  <c r="I65" i="26"/>
  <c r="H65" i="26"/>
  <c r="AI64" i="26"/>
  <c r="AH64" i="26"/>
  <c r="AG64" i="26"/>
  <c r="AF64" i="26"/>
  <c r="AE64" i="26"/>
  <c r="AD64" i="26"/>
  <c r="AC64" i="26"/>
  <c r="AB64" i="26"/>
  <c r="AA64" i="26"/>
  <c r="Z64" i="26"/>
  <c r="Y64" i="26"/>
  <c r="X64" i="26"/>
  <c r="W64" i="26"/>
  <c r="V64" i="26"/>
  <c r="U64" i="26"/>
  <c r="T64" i="26"/>
  <c r="S64" i="26"/>
  <c r="Q64" i="26"/>
  <c r="R64" i="26" s="1"/>
  <c r="P64" i="26"/>
  <c r="N64" i="26"/>
  <c r="O64" i="26" s="1"/>
  <c r="M64" i="26"/>
  <c r="L64" i="26"/>
  <c r="K64" i="26"/>
  <c r="J64" i="26" a="1"/>
  <c r="J64" i="26" s="1"/>
  <c r="I64" i="26"/>
  <c r="H64" i="26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N63" i="26"/>
  <c r="O63" i="26" s="1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Q51" i="26"/>
  <c r="R51" i="26" s="1"/>
  <c r="P51" i="26"/>
  <c r="N51" i="26"/>
  <c r="O51" i="26" s="1"/>
  <c r="M51" i="26"/>
  <c r="L51" i="26"/>
  <c r="K51" i="26"/>
  <c r="J51" i="26" a="1"/>
  <c r="J51" i="26" s="1"/>
  <c r="I51" i="26"/>
  <c r="H51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Q39" i="26"/>
  <c r="R39" i="26" s="1"/>
  <c r="P39" i="26"/>
  <c r="N39" i="26"/>
  <c r="O39" i="26" s="1"/>
  <c r="M39" i="26"/>
  <c r="L39" i="26"/>
  <c r="K39" i="26"/>
  <c r="J39" i="26" a="1"/>
  <c r="J39" i="26" s="1"/>
  <c r="I39" i="26"/>
  <c r="H39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N33" i="26"/>
  <c r="O33" i="26" s="1"/>
  <c r="M33" i="26"/>
  <c r="L33" i="26"/>
  <c r="K33" i="26"/>
  <c r="J33" i="26" a="1"/>
  <c r="J33" i="26" s="1"/>
  <c r="I33" i="26"/>
  <c r="H33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3" i="11"/>
  <c r="AI73" i="11"/>
  <c r="AH73" i="11"/>
  <c r="AG73" i="11"/>
  <c r="AF73" i="11"/>
  <c r="AE73" i="11"/>
  <c r="AD73" i="11"/>
  <c r="AC73" i="11"/>
  <c r="AB73" i="11"/>
  <c r="AA73" i="11"/>
  <c r="Z73" i="11"/>
  <c r="Y73" i="11"/>
  <c r="X73" i="11"/>
  <c r="W73" i="11"/>
  <c r="V73" i="11"/>
  <c r="U73" i="11"/>
  <c r="T73" i="11"/>
  <c r="R73" i="11"/>
  <c r="S73" i="11" s="1"/>
  <c r="Q73" i="11"/>
  <c r="O73" i="11"/>
  <c r="P73" i="11" s="1"/>
  <c r="N73" i="11"/>
  <c r="M73" i="11"/>
  <c r="L73" i="11"/>
  <c r="K73" i="11" a="1"/>
  <c r="K73" i="11" s="1"/>
  <c r="J73" i="11" a="1"/>
  <c r="J73" i="11" s="1"/>
  <c r="B44" i="22" s="1"/>
  <c r="E44" i="22" s="1"/>
  <c r="I73" i="11"/>
  <c r="H73" i="11"/>
  <c r="AJ72" i="11"/>
  <c r="AI72" i="11"/>
  <c r="AH72" i="11"/>
  <c r="AG72" i="11"/>
  <c r="AF72" i="11"/>
  <c r="AE72" i="11"/>
  <c r="AD72" i="11"/>
  <c r="AC72" i="11"/>
  <c r="AB72" i="11"/>
  <c r="AA72" i="11"/>
  <c r="Z72" i="11"/>
  <c r="Y72" i="11"/>
  <c r="X72" i="11"/>
  <c r="W72" i="11"/>
  <c r="V72" i="11"/>
  <c r="U72" i="11"/>
  <c r="T72" i="11"/>
  <c r="R72" i="11"/>
  <c r="S72" i="11" s="1"/>
  <c r="Q72" i="11"/>
  <c r="O72" i="11"/>
  <c r="P72" i="11" s="1"/>
  <c r="N72" i="11"/>
  <c r="M72" i="11"/>
  <c r="L72" i="11"/>
  <c r="K72" i="11" a="1"/>
  <c r="K72" i="11" s="1"/>
  <c r="J72" i="11" a="1"/>
  <c r="J72" i="11" s="1"/>
  <c r="I72" i="11"/>
  <c r="H72" i="11"/>
  <c r="AJ71" i="11"/>
  <c r="AI71" i="11"/>
  <c r="AH71" i="11"/>
  <c r="AG71" i="11"/>
  <c r="AF71" i="11"/>
  <c r="AE71" i="11"/>
  <c r="AD71" i="11"/>
  <c r="AC71" i="11"/>
  <c r="AB71" i="11"/>
  <c r="AA71" i="11"/>
  <c r="Z71" i="11"/>
  <c r="Y71" i="11"/>
  <c r="X71" i="11"/>
  <c r="W71" i="11"/>
  <c r="V71" i="11"/>
  <c r="U71" i="11"/>
  <c r="T71" i="11"/>
  <c r="R71" i="11"/>
  <c r="S71" i="11" s="1"/>
  <c r="Q71" i="11"/>
  <c r="O71" i="11"/>
  <c r="P71" i="11" s="1"/>
  <c r="N71" i="11"/>
  <c r="M71" i="11"/>
  <c r="L71" i="11"/>
  <c r="K71" i="11" a="1"/>
  <c r="K71" i="11" s="1"/>
  <c r="J71" i="11" a="1"/>
  <c r="J71" i="11" s="1"/>
  <c r="B7" i="22" s="1"/>
  <c r="E7" i="22" s="1"/>
  <c r="I71" i="11"/>
  <c r="H71" i="11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5" i="22" s="1"/>
  <c r="E5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B18" i="22" s="1"/>
  <c r="E18" i="22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56" i="22" s="1"/>
  <c r="E56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28" i="22" s="1"/>
  <c r="E28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3" i="22" s="1"/>
  <c r="E3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29" i="22" s="1"/>
  <c r="E29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7" i="22" s="1"/>
  <c r="E27" i="22" s="1"/>
  <c r="I64" i="11"/>
  <c r="H64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I60" i="11"/>
  <c r="H60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4" i="22" s="1"/>
  <c r="E4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17" i="22" s="1"/>
  <c r="E17" i="22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5" i="22" s="1"/>
  <c r="E25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54" i="22" s="1"/>
  <c r="E54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15" i="22" s="1"/>
  <c r="E15" i="22" s="1"/>
  <c r="I53" i="11"/>
  <c r="H53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9" i="22" s="1"/>
  <c r="E49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24" i="22" s="1"/>
  <c r="E2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1" i="22" s="1"/>
  <c r="E11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" i="22" s="1"/>
  <c r="E2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9" i="22" s="1"/>
  <c r="E19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53" i="22" s="1"/>
  <c r="E53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30" i="22" s="1"/>
  <c r="E30" i="22" s="1"/>
  <c r="I45" i="11"/>
  <c r="H45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3" i="22" s="1"/>
  <c r="E13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40" i="22" s="1"/>
  <c r="E40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6" i="22" s="1"/>
  <c r="E16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5" i="22" s="1"/>
  <c r="E45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I39" i="11"/>
  <c r="H39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33" i="22" s="1"/>
  <c r="E3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21" i="22" s="1"/>
  <c r="E21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39" i="22" s="1"/>
  <c r="E39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23" i="22" s="1"/>
  <c r="E23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42" i="22" s="1"/>
  <c r="E42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10" i="22" s="1"/>
  <c r="E10" i="22" s="1"/>
  <c r="I32" i="11"/>
  <c r="H32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<sst xmlns="http://schemas.openxmlformats.org/spreadsheetml/2006/main" count="10034" uniqueCount="277">
  <si>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</si>
  <si>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</si>
  <si>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</si>
  <si>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</si>
  <si>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</si>
  <si>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</si>
  <si>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</si>
  <si>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</si>
  <si>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</si>
  <si>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</si>
  <si>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</si>
  <si>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</si>
  <si>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</si>
  <si>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</si>
  <si>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</si>
  <si>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</si>
  <si>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</si>
  <si>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</si>
  <si>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</si>
  <si>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</si>
  <si>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</si>
  <si>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</si>
  <si>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</si>
  <si>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</si>
  <si>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</si>
  <si>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</si>
  <si>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</si>
  <si>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</si>
  <si>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</si>
  <si>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</si>
  <si>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</si>
  <si>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</si>
  <si>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</si>
  <si>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</si>
  <si>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</si>
  <si>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</si>
  <si>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</si>
  <si>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</si>
  <si>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</si>
  <si>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</si>
  <si>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</si>
  <si>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</si>
  <si>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</si>
  <si>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</si>
  <si>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</si>
  <si>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</si>
  <si>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</si>
  <si>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</si>
  <si>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</si>
  <si>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</si>
  <si>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</si>
  <si>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</si>
  <si>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</si>
  <si>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</si>
  <si>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</si>
  <si>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</si>
  <si>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</si>
  <si>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</si>
  <si>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</si>
  <si>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</si>
  <si>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</si>
  <si>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</si>
  <si>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</si>
  <si>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</si>
  <si>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</si>
  <si>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</si>
  <si>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</si>
  <si>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</si>
  <si>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</si>
  <si>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</si>
  <si>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</si>
  <si>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</si>
  <si>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</si>
  <si>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</si>
  <si>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</si>
  <si>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</si>
  <si>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</si>
  <si>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</si>
  <si>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</si>
  <si>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</si>
  <si>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</si>
  <si>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</si>
  <si>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</si>
  <si>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</si>
  <si>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</si>
  <si>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</si>
  <si>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</si>
  <si>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</si>
  <si>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</si>
  <si>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</si>
  <si>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</si>
  <si>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</si>
  <si>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</si>
  <si>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</si>
  <si>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</si>
  <si>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</si>
  <si>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</si>
  <si>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</si>
  <si>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</si>
  <si>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</si>
  <si>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</si>
  <si>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</si>
  <si>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</si>
  <si>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</si>
  <si>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</si>
  <si>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</si>
  <si>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</si>
  <si>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</si>
  <si>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</si>
  <si>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</si>
  <si>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</si>
  <si>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</si>
  <si>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</si>
  <si>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</si>
  <si>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</si>
  <si>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</si>
  <si>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</si>
  <si>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</si>
  <si>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</si>
  <si>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</si>
  <si>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</si>
  <si>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</si>
  <si>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</si>
  <si>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</si>
  <si>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</si>
  <si>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</si>
  <si>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</si>
  <si>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</si>
  <si>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</si>
  <si>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</si>
  <si>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</si>
  <si>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</si>
  <si>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</si>
  <si>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</si>
  <si>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</si>
  <si>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</si>
  <si>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</si>
  <si>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</si>
  <si>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</si>
  <si>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</si>
  <si>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</si>
  <si>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</si>
  <si>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</si>
  <si>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</si>
  <si>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</si>
  <si>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</si>
  <si>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</si>
  <si>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</si>
  <si>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</si>
  <si>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</si>
  <si>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</si>
  <si>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</si>
  <si>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</si>
  <si>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</si>
  <si>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</si>
  <si>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</si>
  <si>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</si>
  <si>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</si>
  <si>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</si>
  <si>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</si>
  <si>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</si>
  <si>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</si>
  <si>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</si>
  <si>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</si>
  <si>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</si>
  <si>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</si>
  <si>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</si>
  <si>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2026-06-06</t>
  </si>
  <si>
    <t>8 PM EST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</si>
  <si>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</si>
  <si>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</si>
  <si>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</si>
  <si>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</si>
  <si>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</si>
  <si>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</si>
  <si>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</si>
  <si>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</si>
  <si>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</si>
  <si>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</si>
  <si>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</si>
  <si>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</si>
  <si>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</si>
  <si>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</si>
  <si>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</si>
  <si>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</si>
  <si>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</si>
  <si>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</si>
  <si>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</si>
  <si>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</si>
  <si>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</si>
  <si>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</si>
  <si>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</si>
  <si>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</si>
  <si>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</si>
  <si>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</si>
  <si>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</si>
  <si>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</si>
  <si>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</si>
  <si>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</si>
  <si>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</si>
  <si>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</si>
  <si>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</si>
  <si>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</si>
  <si>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</si>
  <si>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</si>
  <si>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</si>
  <si>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7:00 PM EST</t>
  </si>
  <si>
    <t>PROMURDER</t>
  </si>
  <si>
    <t>Cash Tourney #6 Team Tailgunner vs. Team Hopes</t>
  </si>
  <si>
    <t>2026-06-09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</si>
  <si>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</si>
  <si>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</si>
  <si>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</si>
  <si>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</si>
  <si>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</si>
  <si>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</si>
  <si>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2026-06-22</t>
  </si>
  <si>
    <t>2026-06-25</t>
  </si>
  <si>
    <t>Believed</t>
  </si>
  <si>
    <t>Luis</t>
  </si>
  <si>
    <t>MegaDeath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</si>
  <si>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</si>
  <si>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</si>
  <si>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</si>
  <si>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</si>
  <si>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</si>
  <si>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</si>
  <si>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</si>
  <si>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</si>
  <si>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</si>
  <si>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</si>
  <si>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</si>
  <si>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</si>
  <si>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</si>
  <si>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</si>
  <si>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</si>
  <si>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</si>
  <si>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</si>
  <si>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</si>
  <si>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</si>
  <si>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</si>
  <si>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</si>
  <si>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</si>
  <si>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</si>
  <si>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</si>
  <si>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</si>
  <si>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</si>
  <si>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</si>
  <si>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</si>
  <si>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</si>
  <si>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</si>
  <si>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</si>
  <si>
    <t>SlyGuy</t>
  </si>
  <si>
    <t>Sarillo</t>
  </si>
  <si>
    <t>🏆🏆🏆</t>
  </si>
  <si>
    <t>🏆_xD83C_🏆🏆_xDFC6_🏅</t>
  </si>
  <si>
    <t>🏅 🏆 🏆</t>
  </si>
  <si>
    <t>Mariners</t>
  </si>
  <si>
    <t>Jipsy</t>
  </si>
  <si>
    <t>Redstorm</t>
  </si>
  <si>
    <t>Sunday Slaughter (Old Bow)</t>
  </si>
  <si>
    <t>2026-09-20</t>
  </si>
  <si>
    <t>2026-09-22</t>
  </si>
  <si>
    <t>2026-09-27</t>
  </si>
  <si>
    <t>2026-09-29</t>
  </si>
  <si>
    <t>2026-10-04</t>
  </si>
  <si>
    <t>2026-10-06</t>
  </si>
  <si>
    <t>Cash Tourney #1 (BA) 1st Round</t>
  </si>
  <si>
    <t>Cash Tourney #1 (BA) Team Phenom vs. Team Poland</t>
  </si>
  <si>
    <t>Cash Tourney #1 (BA) Team Perception vs. Team Hopes</t>
  </si>
  <si>
    <t>Cash Tourney #1 (BA) Team Reality vs Team Wankr</t>
  </si>
  <si>
    <t>Cash Tourney #1 (BA) Team Reality vs Team Hopes</t>
  </si>
  <si>
    <t>Cash Tourney #1 (BA) Team Poland  vs Team Hopes</t>
  </si>
  <si>
    <t>Cash Tourney #1 (BA) Championship Team Hopes vs. Team Tailgunner</t>
  </si>
  <si>
    <t>Cash Tourney #8 (OB) Team Rooks vs Team Poland</t>
  </si>
  <si>
    <t>Cash Tourney #8 (OB) Team Velocity vs Team Tony</t>
  </si>
  <si>
    <t>2026-09-23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</si>
</sst>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4"/>
  <sheetViews>
    <sheetView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A56" sqref="A5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198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379</v>
      </c>
      <c r="I3" s="4">
        <f>AVERAGEIFS('OB History'!C:C,'OB History'!B:B,A3)</f>
        <v>12.225806451612904</v>
      </c>
      <c r="J3" s="4">
        <f t="array" ref="J3">MEDIAN(IF('OB History'!B:B=A3, 'OB History'!C:C))</f>
        <v>11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16</v>
      </c>
      <c r="N3" s="42">
        <f>LOOKUP(2, 1/('OB History'!$B:$B=A3), 'OB History'!$AD:$AD)</f>
        <v>0.4838709677419355</v>
      </c>
      <c r="O3" s="12">
        <f>SUMIFS('OB History'!F:F,'OB History'!B:B,A3)</f>
        <v>57</v>
      </c>
      <c r="P3" s="2">
        <f>SUMIFS('OB History'!E:E,'OB History'!B:B,A3)-O3</f>
        <v>66</v>
      </c>
      <c r="Q3" s="42">
        <f>LOOKUP(2, 1/('OB History'!$B:$B=A3), 'OB History'!$AB:$AB)</f>
        <v>0.44193548387096776</v>
      </c>
      <c r="R3" s="12">
        <f>SUMIFS('OB History'!H:H,'OB History'!B:B,A3)</f>
        <v>249</v>
      </c>
      <c r="S3" s="2">
        <f>SUMIFS('OB History'!G:G,'OB History'!B:B,A3)-R3</f>
        <v>263</v>
      </c>
      <c r="T3" s="42">
        <f>LOOKUP(2, 1/('OB History'!$B:$B=A3), 'OB History'!$AC:$AC)</f>
        <v>0.47709677419354829</v>
      </c>
      <c r="U3" s="2">
        <f>COUNTIFS('OB History'!$B:$B,$A$3,'OB History'!K:K, 1)</f>
        <v>3</v>
      </c>
      <c r="V3" s="2">
        <f>COUNTIFS('OB History'!$B:$B,$A$3,'OB History'!L:L, 1)</f>
        <v>7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1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7</v>
      </c>
      <c r="E5" s="3">
        <v>1</v>
      </c>
      <c r="F5" s="3"/>
      <c r="G5" s="3"/>
      <c r="H5" s="12">
        <f>SUMIFS('OB History'!C:C,'OB History'!B:B,A5)</f>
        <v>1066</v>
      </c>
      <c r="I5" s="4">
        <f>AVERAGEIFS('OB History'!C:C,'OB History'!B:B,A5)</f>
        <v>19.381818181818183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28</v>
      </c>
      <c r="M5" s="2">
        <f>COUNTIFS('OB History'!B:B,A5,'OB History'!D:D, 0)</f>
        <v>27</v>
      </c>
      <c r="N5" s="42">
        <f>LOOKUP(2, 1/('OB History'!$B:$B=A5), 'OB History'!$AD:$AD)</f>
        <v>0.50909090909090904</v>
      </c>
      <c r="O5" s="12">
        <f>SUMIFS('OB History'!F:F,'OB History'!B:B,A5)</f>
        <v>106</v>
      </c>
      <c r="P5" s="2">
        <f>SUMIFS('OB History'!E:E,'OB History'!B:B,A5)-O5</f>
        <v>113</v>
      </c>
      <c r="Q5" s="42">
        <f>LOOKUP(2, 1/('OB History'!$B:$B=A5), 'OB History'!$AB:$AB)</f>
        <v>0.47690909090909089</v>
      </c>
      <c r="R5" s="12">
        <f>SUMIFS('OB History'!H:H,'OB History'!B:B,A5)</f>
        <v>436</v>
      </c>
      <c r="S5" s="2">
        <f>SUMIFS('OB History'!G:G,'OB History'!B:B,A5)-R5</f>
        <v>460</v>
      </c>
      <c r="T5" s="42">
        <f>LOOKUP(2, 1/('OB History'!$B:$B=A5), 'OB History'!$AC:$AC)</f>
        <v>0.4816363636363637</v>
      </c>
      <c r="U5" s="2">
        <f>COUNTIFS('OB History'!$B:$B,$A$5,'OB History'!K:K, 1)</f>
        <v>5</v>
      </c>
      <c r="V5" s="2">
        <f>COUNTIFS('OB History'!$B:$B,$A$5,'OB History'!L:L, 1)</f>
        <v>7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1</v>
      </c>
      <c r="AB5" s="2">
        <f>COUNTIFS('OB History'!$B:$B,$A$5,'OB History'!R:R, 1)</f>
        <v>3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1</v>
      </c>
      <c r="AG5" s="2">
        <f>COUNTIFS('OB History'!$B:$B,$A$5,'OB History'!W:W, 1)</f>
        <v>4</v>
      </c>
      <c r="AH5" s="2">
        <f>COUNTIFS('OB History'!$B:$B,$A$5,'OB History'!X:X, 1)</f>
        <v>15</v>
      </c>
      <c r="AI5" s="2">
        <f>COUNTIFS('OB History'!$B:$B,$A$5,'OB History'!Y:Y, 1)</f>
        <v>15</v>
      </c>
      <c r="AJ5" s="2">
        <f>COUNTIFS('OB History'!$B:$B,$A$5,'OB History'!Z:Z, 1)</f>
        <v>22</v>
      </c>
    </row>
    <row r="6" spans="1:36" x14ac:dyDescent="0.25">
      <c r="A6" s="2" t="s">
        <v>237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250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54</v>
      </c>
      <c r="C8" s="1" t="s">
        <v>131</v>
      </c>
      <c r="D8" s="3">
        <v>2</v>
      </c>
      <c r="E8" s="3">
        <v>1</v>
      </c>
      <c r="F8" s="3"/>
      <c r="G8" s="3"/>
      <c r="H8" s="12">
        <f>SUMIFS('OB History'!C:C,'OB History'!B:B,A8)</f>
        <v>594</v>
      </c>
      <c r="I8" s="4">
        <f>AVERAGEIFS('OB History'!C:C,'OB History'!B:B,A8)</f>
        <v>19.161290322580644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21</v>
      </c>
      <c r="M8" s="2">
        <f>COUNTIFS('OB History'!B:B,A8,'OB History'!D:D, 0)</f>
        <v>10</v>
      </c>
      <c r="N8" s="42">
        <f>LOOKUP(2, 1/('OB History'!$B:$B=A8), 'OB History'!$AD:$AD)</f>
        <v>0.67741935483870963</v>
      </c>
      <c r="O8" s="12">
        <f>SUMIFS('OB History'!F:F,'OB History'!B:B,A8)</f>
        <v>75</v>
      </c>
      <c r="P8" s="2">
        <f>SUMIFS('OB History'!E:E,'OB History'!B:B,A8)-O8</f>
        <v>55</v>
      </c>
      <c r="Q8" s="42">
        <f>LOOKUP(2, 1/('OB History'!$B:$B=A8), 'OB History'!$AB:$AB)</f>
        <v>0.58129032258064528</v>
      </c>
      <c r="R8" s="12">
        <f>SUMIFS('OB History'!H:H,'OB History'!B:B,A8)</f>
        <v>287</v>
      </c>
      <c r="S8" s="2">
        <f>SUMIFS('OB History'!G:G,'OB History'!B:B,A8)-R8</f>
        <v>254</v>
      </c>
      <c r="T8" s="42">
        <f>LOOKUP(2, 1/('OB History'!$B:$B=A8), 'OB History'!$AC:$AC)</f>
        <v>0.53516129032258064</v>
      </c>
      <c r="U8" s="2">
        <f>COUNTIFS('OB History'!$B:$B,$A$8,'OB History'!K:K, 1)</f>
        <v>8</v>
      </c>
      <c r="V8" s="2">
        <f>COUNTIFS('OB History'!$B:$B,$A$8,'OB History'!L:L, 1)</f>
        <v>8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6</v>
      </c>
      <c r="Z8" s="2">
        <f>COUNTIFS('OB History'!$B:$B,$A$8,'OB History'!P:P, 1)</f>
        <v>2</v>
      </c>
      <c r="AA8" s="2">
        <f>COUNTIFS('OB History'!$B:$B,$A$8,'OB History'!Q:Q, 1)</f>
        <v>1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1</v>
      </c>
      <c r="AF8" s="2">
        <f>COUNTIFS('OB History'!$B:$B,$A$8,'OB History'!V:V, 1)</f>
        <v>1</v>
      </c>
      <c r="AG8" s="2">
        <f>COUNTIFS('OB History'!$B:$B,$A$8,'OB History'!W:W, 1)</f>
        <v>3</v>
      </c>
      <c r="AH8" s="2">
        <f>COUNTIFS('OB History'!$B:$B,$A$8,'OB History'!X:X, 1)</f>
        <v>11</v>
      </c>
      <c r="AI8" s="2">
        <f>COUNTIFS('OB History'!$B:$B,$A$8,'OB History'!Y:Y, 1)</f>
        <v>11</v>
      </c>
      <c r="AJ8" s="2">
        <f>COUNTIFS('OB History'!$B:$B,$A$8,'OB History'!Z:Z, 1)</f>
        <v>9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131</v>
      </c>
      <c r="I9" s="4">
        <f>AVERAGEIFS('OB History'!C:C,'OB History'!B:B,A9)</f>
        <v>10.916666666666666</v>
      </c>
      <c r="J9" s="4">
        <f t="array" ref="J9">MEDIAN(IF('OB History'!B:B=A9, 'OB History'!C:C))</f>
        <v>10</v>
      </c>
      <c r="K9" s="13">
        <f t="array" ref="K9">MAX(IF('OB History'!B:B=A9, 'OB History'!C:C))</f>
        <v>18</v>
      </c>
      <c r="L9" s="12">
        <f>COUNTIFS('OB History'!B:B,A9,'OB History'!D:D, 1)</f>
        <v>7</v>
      </c>
      <c r="M9" s="2">
        <f>COUNTIFS('OB History'!B:B,A9,'OB History'!D:D, 0)</f>
        <v>5</v>
      </c>
      <c r="N9" s="42">
        <f>LOOKUP(2, 1/('OB History'!$B:$B=A9), 'OB History'!$AD:$AD)</f>
        <v>0.58333333333333337</v>
      </c>
      <c r="O9" s="12">
        <f>SUMIFS('OB History'!F:F,'OB History'!B:B,A9)</f>
        <v>28</v>
      </c>
      <c r="P9" s="2">
        <f>SUMIFS('OB History'!E:E,'OB History'!B:B,A9)-O9</f>
        <v>21</v>
      </c>
      <c r="Q9" s="42">
        <f>LOOKUP(2, 1/('OB History'!$B:$B=A9), 'OB History'!$AB:$AB)</f>
        <v>0.59583333333333333</v>
      </c>
      <c r="R9" s="12">
        <f>SUMIFS('OB History'!H:H,'OB History'!B:B,'Old Bow v2'!A9)</f>
        <v>112</v>
      </c>
      <c r="S9" s="2">
        <f>SUMIFS('OB History'!G:G,'OB History'!B:B,'Old Bow v2'!A9)-R9</f>
        <v>93</v>
      </c>
      <c r="T9" s="42">
        <f>LOOKUP(2, 1/('OB History'!$B:$B=A9), 'OB History'!$AC:$AC)</f>
        <v>0.56916666666666649</v>
      </c>
      <c r="U9" s="2">
        <f>COUNTIFS('OB History'!$B:$B,$A$9,'OB History'!K:K, 1)</f>
        <v>1</v>
      </c>
      <c r="V9" s="2">
        <f>COUNTIFS('OB History'!$B:$B,$A$9,'OB History'!L:L, 1)</f>
        <v>5</v>
      </c>
      <c r="W9" s="2">
        <f>COUNTIFS('OB History'!$B:$B,$A$9,'OB History'!M:M, 1)</f>
        <v>0</v>
      </c>
      <c r="X9" s="2">
        <f>COUNTIFS('OB History'!$B:$B,$A$9,'OB History'!N:N, 1)</f>
        <v>3</v>
      </c>
      <c r="Y9" s="2">
        <f>COUNTIFS('OB History'!$B:$B,$A$9,'OB History'!O:O, 1)</f>
        <v>2</v>
      </c>
      <c r="Z9" s="2">
        <f>COUNTIFS('OB History'!$B:$B,$A$9,'OB History'!P:P, 1)</f>
        <v>2</v>
      </c>
      <c r="AA9" s="2">
        <f>COUNTIFS('OB History'!$B:$B,$A$9,'OB History'!Q:Q, 1)</f>
        <v>1</v>
      </c>
      <c r="AB9" s="2">
        <f>COUNTIFS('OB History'!$B:$B,$A$9,'OB History'!R:R, 1)</f>
        <v>2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5</v>
      </c>
      <c r="AI9" s="2">
        <f>COUNTIFS('OB History'!$B:$B,$A$9,'OB History'!Y:Y, 1)</f>
        <v>4</v>
      </c>
      <c r="AJ9" s="2">
        <f>COUNTIFS('OB History'!$B:$B,$A$9,'OB History'!Z:Z, 1)</f>
        <v>2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722</v>
      </c>
      <c r="I10" s="4">
        <f>AVERAGEIFS('OB History'!C:C,'OB History'!B:B,A10)</f>
        <v>12.033333333333333</v>
      </c>
      <c r="J10" s="4">
        <f t="array" ref="J10">MEDIAN(IF('OB History'!B:B=A10, 'OB History'!C:C))</f>
        <v>12.5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27</v>
      </c>
      <c r="N10" s="42">
        <f>LOOKUP(2, 1/('OB History'!$B:$B=A10), 'OB History'!$AD:$AD)</f>
        <v>0.55000000000000004</v>
      </c>
      <c r="O10" s="12">
        <f>SUMIFS('OB History'!F:F,'OB History'!B:B,A10)</f>
        <v>124</v>
      </c>
      <c r="P10" s="2">
        <f>SUMIFS('OB History'!E:E,'OB History'!B:B,A10)-O10</f>
        <v>121</v>
      </c>
      <c r="Q10" s="42">
        <f>LOOKUP(2, 1/('OB History'!$B:$B=A10), 'OB History'!$AB:$AB)</f>
        <v>0.4966666666666667</v>
      </c>
      <c r="R10" s="12">
        <f>SUMIFS('OB History'!H:H,'OB History'!B:B,'Old Bow v2'!A10)</f>
        <v>509</v>
      </c>
      <c r="S10" s="2">
        <f>SUMIFS('OB History'!G:G,'OB History'!B:B,'Old Bow v2'!A10)-R10</f>
        <v>499</v>
      </c>
      <c r="T10" s="42">
        <f>LOOKUP(2, 1/('OB History'!$B:$B=A10), 'OB History'!$AC:$AC)</f>
        <v>0.4998333333333333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2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12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949</v>
      </c>
      <c r="I11" s="4">
        <f>AVERAGEIFS('OB History'!C:C,'OB History'!B:B,A11)</f>
        <v>12.166666666666666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33</v>
      </c>
      <c r="M11" s="2">
        <f>COUNTIFS('OB History'!B:B,A11,'OB History'!D:D, 0)</f>
        <v>45</v>
      </c>
      <c r="N11" s="42">
        <f>LOOKUP(2, 1/('OB History'!$B:$B=A11), 'OB History'!$AD:$AD)</f>
        <v>0.42307692307692307</v>
      </c>
      <c r="O11" s="12">
        <f>SUMIFS('OB History'!F:F,'OB History'!B:B,A11)</f>
        <v>154</v>
      </c>
      <c r="P11" s="2">
        <f>SUMIFS('OB History'!E:E,'OB History'!B:B,A11)-O11</f>
        <v>170</v>
      </c>
      <c r="Q11" s="42">
        <f>LOOKUP(2, 1/('OB History'!$B:$B=A11), 'OB History'!$AB:$AB)</f>
        <v>0.47948717948717939</v>
      </c>
      <c r="R11" s="12">
        <f>SUMIFS('OB History'!H:H,'OB History'!B:B,'Old Bow v2'!A11)</f>
        <v>655</v>
      </c>
      <c r="S11" s="2">
        <f>SUMIFS('OB History'!G:G,'OB History'!B:B,'Old Bow v2'!A11)-R11</f>
        <v>685</v>
      </c>
      <c r="T11" s="42">
        <f>LOOKUP(2, 1/('OB History'!$B:$B=A11), 'OB History'!$AC:$AC)</f>
        <v>0.48782051282051281</v>
      </c>
      <c r="U11" s="2">
        <f>COUNTIFS('OB History'!$B:$B,$A$11,'OB History'!K:K, 1)</f>
        <v>12</v>
      </c>
      <c r="V11" s="2">
        <f>COUNTIFS('OB History'!$B:$B,$A$11,'OB History'!L:L, 1)</f>
        <v>9</v>
      </c>
      <c r="W11" s="2">
        <f>COUNTIFS('OB History'!$B:$B,$A$11,'OB History'!M:M, 1)</f>
        <v>2</v>
      </c>
      <c r="X11" s="2">
        <f>COUNTIFS('OB History'!$B:$B,$A$11,'OB History'!N:N, 1)</f>
        <v>22</v>
      </c>
      <c r="Y11" s="2">
        <f>COUNTIFS('OB History'!$B:$B,$A$11,'OB History'!O:O, 1)</f>
        <v>4</v>
      </c>
      <c r="Z11" s="2">
        <f>COUNTIFS('OB History'!$B:$B,$A$11,'OB History'!P:P, 1)</f>
        <v>13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3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3</v>
      </c>
      <c r="AG11" s="2">
        <f>COUNTIFS('OB History'!$B:$B,$A$11,'OB History'!W:W, 1)</f>
        <v>12</v>
      </c>
      <c r="AH11" s="2">
        <f>COUNTIFS('OB History'!$B:$B,$A$11,'OB History'!X:X, 1)</f>
        <v>31</v>
      </c>
      <c r="AI11" s="2">
        <f>COUNTIFS('OB History'!$B:$B,$A$11,'OB History'!Y:Y, 1)</f>
        <v>10</v>
      </c>
      <c r="AJ11" s="2">
        <f>COUNTIFS('OB History'!$B:$B,$A$11,'OB History'!Z:Z, 1)</f>
        <v>27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368</v>
      </c>
      <c r="I12" s="4">
        <f>AVERAGEIFS('OB History'!C:C,'OB History'!B:B,A12)</f>
        <v>16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11</v>
      </c>
      <c r="M12" s="2">
        <f>COUNTIFS('OB History'!B:B,A12,'OB History'!D:D, 0)</f>
        <v>12</v>
      </c>
      <c r="N12" s="42">
        <f>LOOKUP(2, 1/('OB History'!$B:$B=A12), 'OB History'!$AD:$AD)</f>
        <v>0.47826086956521741</v>
      </c>
      <c r="O12" s="12">
        <f>SUMIFS('OB History'!F:F,'OB History'!B:B,A12)</f>
        <v>46</v>
      </c>
      <c r="P12" s="2">
        <f>SUMIFS('OB History'!E:E,'OB History'!B:B,A12)-O12</f>
        <v>47</v>
      </c>
      <c r="Q12" s="42">
        <f>LOOKUP(2, 1/('OB History'!$B:$B=A12), 'OB History'!$AB:$AB)</f>
        <v>0.49130434782608701</v>
      </c>
      <c r="R12" s="12">
        <f>SUMIFS('OB History'!H:H,'OB History'!B:B,'Old Bow v2'!A12)</f>
        <v>186</v>
      </c>
      <c r="S12" s="2">
        <f>SUMIFS('OB History'!G:G,'OB History'!B:B,'Old Bow v2'!A12)-R12</f>
        <v>200</v>
      </c>
      <c r="T12" s="42">
        <f>LOOKUP(2, 1/('OB History'!$B:$B=A12), 'OB History'!$AC:$AC)</f>
        <v>0.47347826086956529</v>
      </c>
      <c r="U12" s="2">
        <f>COUNTIFS('OB History'!$B:$B,$A$12,'OB History'!K:K, 1)</f>
        <v>7</v>
      </c>
      <c r="V12" s="2">
        <f>COUNTIFS('OB History'!$B:$B,$A$12,'OB History'!L:L, 1)</f>
        <v>4</v>
      </c>
      <c r="W12" s="2">
        <f>COUNTIFS('OB History'!$B:$B,$A$12,'OB History'!M:M, 1)</f>
        <v>3</v>
      </c>
      <c r="X12" s="2">
        <f>COUNTIFS('OB History'!$B:$B,$A$12,'OB History'!N:N, 1)</f>
        <v>4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2</v>
      </c>
      <c r="AG12" s="2">
        <f>COUNTIFS('OB History'!$B:$B,$A$12,'OB History'!W:W, 1)</f>
        <v>4</v>
      </c>
      <c r="AH12" s="2">
        <f>COUNTIFS('OB History'!$B:$B,$A$12,'OB History'!X:X, 1)</f>
        <v>6</v>
      </c>
      <c r="AI12" s="2">
        <f>COUNTIFS('OB History'!$B:$B,$A$12,'OB History'!Y:Y, 1)</f>
        <v>6</v>
      </c>
      <c r="AJ12" s="2">
        <f>COUNTIFS('OB History'!$B:$B,$A$12,'OB History'!Z:Z, 1)</f>
        <v>6</v>
      </c>
    </row>
    <row r="13" spans="1:36" x14ac:dyDescent="0.25">
      <c r="A13" s="1" t="s">
        <v>150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366</v>
      </c>
      <c r="I13" s="4">
        <f>AVERAGEIFS('OB History'!C:C,'OB History'!B:B,A13)</f>
        <v>18.3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2</v>
      </c>
      <c r="N13" s="42">
        <f>LOOKUP(2, 1/('OB History'!$B:$B=A13), 'OB History'!$AD:$AD)</f>
        <v>0.9</v>
      </c>
      <c r="O13" s="12">
        <f>SUMIFS('OB History'!F:F,'OB History'!B:B,A13)</f>
        <v>57</v>
      </c>
      <c r="P13" s="2">
        <f>SUMIFS('OB History'!E:E,'OB History'!B:B,A13)-O13</f>
        <v>21</v>
      </c>
      <c r="Q13" s="42">
        <f>LOOKUP(2, 1/('OB History'!$B:$B=A13), 'OB History'!$AB:$AB)</f>
        <v>0.7609999999999999</v>
      </c>
      <c r="R13" s="12">
        <f>SUMIFS('OB History'!H:H,'OB History'!B:B,'Old Bow v2'!A13)</f>
        <v>194</v>
      </c>
      <c r="S13" s="2">
        <f>SUMIFS('OB History'!G:G,'OB History'!B:B,'Old Bow v2'!A13)-R13</f>
        <v>130</v>
      </c>
      <c r="T13" s="42">
        <f>LOOKUP(2, 1/('OB History'!$B:$B=A13), 'OB History'!$AC:$AC)</f>
        <v>0.6130000000000001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182</v>
      </c>
      <c r="B14" s="6" t="s">
        <v>70</v>
      </c>
      <c r="C14" s="2" t="s">
        <v>70</v>
      </c>
      <c r="D14" s="3">
        <v>2</v>
      </c>
      <c r="E14" s="3">
        <v>1</v>
      </c>
      <c r="F14" s="3"/>
      <c r="G14" s="3"/>
      <c r="H14" s="12">
        <f>SUMIFS('OB History'!C:C,'OB History'!B:B,A14)</f>
        <v>669</v>
      </c>
      <c r="I14" s="4">
        <f>AVERAGEIFS('OB History'!C:C,'OB History'!B:B,A14)</f>
        <v>14.866666666666667</v>
      </c>
      <c r="J14" s="4">
        <f t="array" ref="J14">MEDIAN(IF('OB History'!B:B=A14, 'OB History'!C:C))</f>
        <v>15</v>
      </c>
      <c r="K14" s="13">
        <f t="array" ref="K14">MAX(IF('OB History'!B:B=A14, 'OB History'!C:C))</f>
        <v>31</v>
      </c>
      <c r="L14" s="12">
        <f>COUNTIFS('OB History'!B:B,A14,'OB History'!D:D, 1)</f>
        <v>31</v>
      </c>
      <c r="M14" s="2">
        <f>COUNTIFS('OB History'!B:B,A14,'OB History'!D:D, 0)</f>
        <v>14</v>
      </c>
      <c r="N14" s="42">
        <f>LOOKUP(2, 1/('OB History'!$B:$B=A14), 'OB History'!$AD:$AD)</f>
        <v>0.68888888888888888</v>
      </c>
      <c r="O14" s="12">
        <f>SUMIFS('OB History'!F:F,'OB History'!B:B,A14)</f>
        <v>111</v>
      </c>
      <c r="P14" s="2">
        <f>SUMIFS('OB History'!E:E,'OB History'!B:B,A14)-O14</f>
        <v>74</v>
      </c>
      <c r="Q14" s="42">
        <f>LOOKUP(2, 1/('OB History'!$B:$B=A14), 'OB History'!$AB:$AB)</f>
        <v>0.61888888888888893</v>
      </c>
      <c r="R14" s="12">
        <f>SUMIFS('OB History'!H:H,'OB History'!B:B,'Old Bow v2'!A14)</f>
        <v>431</v>
      </c>
      <c r="S14" s="2">
        <f>SUMIFS('OB History'!G:G,'OB History'!B:B,'Old Bow v2'!A14)-R14</f>
        <v>346</v>
      </c>
      <c r="T14" s="42">
        <f>LOOKUP(2, 1/('OB History'!$B:$B=A14), 'OB History'!$AC:$AC)</f>
        <v>0.56399999999999995</v>
      </c>
      <c r="U14" s="2">
        <f>COUNTIFS('OB History'!$B:$B,$A$14,'OB History'!K:K, 1)</f>
        <v>8</v>
      </c>
      <c r="V14" s="2">
        <f>COUNTIFS('OB History'!$B:$B,$A$14,'OB History'!L:L, 1)</f>
        <v>10</v>
      </c>
      <c r="W14" s="2">
        <f>COUNTIFS('OB History'!$B:$B,$A$14,'OB History'!M:M, 1)</f>
        <v>1</v>
      </c>
      <c r="X14" s="2">
        <f>COUNTIFS('OB History'!$B:$B,$A$14,'OB History'!N:N, 1)</f>
        <v>14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3</v>
      </c>
      <c r="AB14" s="2">
        <f>COUNTIFS('OB History'!$B:$B,$A$14,'OB History'!R:R, 1)</f>
        <v>6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8</v>
      </c>
      <c r="AH14" s="2">
        <f>COUNTIFS('OB History'!$B:$B,$A$14,'OB History'!X:X, 1)</f>
        <v>21</v>
      </c>
      <c r="AI14" s="2">
        <f>COUNTIFS('OB History'!$B:$B,$A$14,'OB History'!Y:Y, 1)</f>
        <v>18</v>
      </c>
      <c r="AJ14" s="2">
        <f>COUNTIFS('OB History'!$B:$B,$A$14,'OB History'!Z:Z, 1)</f>
        <v>13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749</v>
      </c>
      <c r="I15" s="4">
        <f>AVERAGEIFS('OB History'!C:C,'OB History'!B:B,A15)</f>
        <v>19.205128205128204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20</v>
      </c>
      <c r="N15" s="42">
        <f>LOOKUP(2, 1/('OB History'!$B:$B=A15), 'OB History'!$AD:$AD)</f>
        <v>0.48717948717948717</v>
      </c>
      <c r="O15" s="12">
        <f>SUMIFS('OB History'!F:F,'OB History'!B:B,A15)</f>
        <v>86</v>
      </c>
      <c r="P15" s="2">
        <f>SUMIFS('OB History'!E:E,'OB History'!B:B,A15)-O15</f>
        <v>79</v>
      </c>
      <c r="Q15" s="42">
        <f>LOOKUP(2, 1/('OB History'!$B:$B=A15), 'OB History'!$AB:$AB)</f>
        <v>0.53666666666666651</v>
      </c>
      <c r="R15" s="12">
        <f>SUMIFS('OB History'!H:H,'OB History'!B:B,'Old Bow v2'!A15)</f>
        <v>346</v>
      </c>
      <c r="S15" s="2">
        <f>SUMIFS('OB History'!G:G,'OB History'!B:B,'Old Bow v2'!A15)-R15</f>
        <v>343</v>
      </c>
      <c r="T15" s="42">
        <f>LOOKUP(2, 1/('OB History'!$B:$B=A15), 'OB History'!$AC:$AC)</f>
        <v>0.50974358974358969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4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75</v>
      </c>
      <c r="I16" s="4">
        <f>AVERAGEIFS('OB History'!C:C,'OB History'!B:B,A16)</f>
        <v>15</v>
      </c>
      <c r="J16" s="4">
        <f t="array" ref="J16">MEDIAN(IF('OB History'!B:B=A16, 'OB History'!C:C))</f>
        <v>14</v>
      </c>
      <c r="K16" s="13">
        <f t="array" ref="K16">MAX(IF('OB History'!B:B=A16, 'OB History'!C:C))</f>
        <v>19</v>
      </c>
      <c r="L16" s="12">
        <f>COUNTIFS('OB History'!B:B,A16,'OB History'!D:D, 1)</f>
        <v>2</v>
      </c>
      <c r="M16" s="2">
        <f>COUNTIFS('OB History'!B:B,A16,'OB History'!D:D, 0)</f>
        <v>3</v>
      </c>
      <c r="N16" s="42">
        <f>LOOKUP(2, 1/('OB History'!$B:$B=A16), 'OB History'!$AD:$AD)</f>
        <v>0.4</v>
      </c>
      <c r="O16" s="12">
        <f>SUMIFS('OB History'!F:F,'OB History'!B:B,A16)</f>
        <v>11</v>
      </c>
      <c r="P16" s="2">
        <f>SUMIFS('OB History'!E:E,'OB History'!B:B,A16)-O16</f>
        <v>11</v>
      </c>
      <c r="Q16" s="42">
        <f>LOOKUP(2, 1/('OB History'!$B:$B=A16), 'OB History'!$AB:$AB)</f>
        <v>0.51</v>
      </c>
      <c r="R16" s="12">
        <f>SUMIFS('OB History'!H:H,'OB History'!B:B,'Old Bow v2'!A16)</f>
        <v>50</v>
      </c>
      <c r="S16" s="2">
        <f>SUMIFS('OB History'!G:G,'OB History'!B:B,'Old Bow v2'!A16)-R16</f>
        <v>44</v>
      </c>
      <c r="T16" s="42">
        <f>LOOKUP(2, 1/('OB History'!$B:$B=A16), 'OB History'!$AC:$AC)</f>
        <v>0.53600000000000003</v>
      </c>
      <c r="U16" s="2">
        <f>COUNTIFS('OB History'!$B:$B,$A$16,'OB History'!K:K, 1)</f>
        <v>1</v>
      </c>
      <c r="V16" s="2">
        <f>COUNTIFS('OB History'!$B:$B,$A$16,'OB History'!L:L, 1)</f>
        <v>2</v>
      </c>
      <c r="W16" s="2">
        <f>COUNTIFS('OB History'!$B:$B,$A$16,'OB History'!M:M, 1)</f>
        <v>0</v>
      </c>
      <c r="X16" s="2">
        <f>COUNTIFS('OB History'!$B:$B,$A$16,'OB History'!N:N, 1)</f>
        <v>1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2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2</v>
      </c>
      <c r="AH16" s="2">
        <f>COUNTIFS('OB History'!$B:$B,$A$16,'OB History'!X:X, 1)</f>
        <v>2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463</v>
      </c>
      <c r="I17" s="4">
        <f>AVERAGEIFS('OB History'!C:C,'OB History'!B:B,A17)</f>
        <v>14.46875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16</v>
      </c>
      <c r="M17" s="2">
        <f>COUNTIFS('OB History'!B:B,A17,'OB History'!D:D, 0)</f>
        <v>16</v>
      </c>
      <c r="N17" s="42">
        <f>LOOKUP(2, 1/('OB History'!$B:$B=A17), 'OB History'!$AD:$AD)</f>
        <v>0.5</v>
      </c>
      <c r="O17" s="12">
        <f>SUMIFS('OB History'!F:F,'OB History'!B:B,A17)</f>
        <v>66</v>
      </c>
      <c r="P17" s="2">
        <f>SUMIFS('OB History'!E:E,'OB History'!B:B,A17)-O17</f>
        <v>69</v>
      </c>
      <c r="Q17" s="42">
        <f>LOOKUP(2, 1/('OB History'!$B:$B=A17), 'OB History'!$AB:$AB)</f>
        <v>0.47875000000000001</v>
      </c>
      <c r="R17" s="12">
        <f>SUMIFS('OB History'!H:H,'OB History'!B:B,'Old Bow v2'!A17)</f>
        <v>291</v>
      </c>
      <c r="S17" s="2">
        <f>SUMIFS('OB History'!G:G,'OB History'!B:B,'Old Bow v2'!A17)-R17</f>
        <v>282</v>
      </c>
      <c r="T17" s="42">
        <f>LOOKUP(2, 1/('OB History'!$B:$B=A17), 'OB History'!$AC:$AC)</f>
        <v>0.50593750000000004</v>
      </c>
      <c r="U17" s="2">
        <f>COUNTIFS('OB History'!$B:$B,$A$17,'OB History'!K:K, 1)</f>
        <v>5</v>
      </c>
      <c r="V17" s="2">
        <f>COUNTIFS('OB History'!$B:$B,$A$17,'OB History'!L:L, 1)</f>
        <v>5</v>
      </c>
      <c r="W17" s="2">
        <f>COUNTIFS('OB History'!$B:$B,$A$17,'OB History'!M:M, 1)</f>
        <v>9</v>
      </c>
      <c r="X17" s="2">
        <f>COUNTIFS('OB History'!$B:$B,$A$17,'OB History'!N:N, 1)</f>
        <v>10</v>
      </c>
      <c r="Y17" s="2">
        <f>COUNTIFS('OB History'!$B:$B,$A$17,'OB History'!O:O, 1)</f>
        <v>4</v>
      </c>
      <c r="Z17" s="2">
        <f>COUNTIFS('OB History'!$B:$B,$A$17,'OB History'!P:P, 1)</f>
        <v>2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5</v>
      </c>
    </row>
    <row r="18" spans="1:36" x14ac:dyDescent="0.25">
      <c r="A18" s="2" t="s">
        <v>21</v>
      </c>
      <c r="B18" s="6" t="s">
        <v>254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791</v>
      </c>
      <c r="I18" s="4">
        <f>AVERAGEIFS('OB History'!C:C,'OB History'!B:B,A18)</f>
        <v>15.82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25</v>
      </c>
      <c r="M18" s="2">
        <f>COUNTIFS('OB History'!B:B,A18,'OB History'!D:D, 0)</f>
        <v>25</v>
      </c>
      <c r="N18" s="42">
        <f>LOOKUP(2, 1/('OB History'!$B:$B=A18), 'OB History'!$AD:$AD)</f>
        <v>0.5</v>
      </c>
      <c r="O18" s="12">
        <f>SUMIFS('OB History'!F:F,'OB History'!B:B,A18)</f>
        <v>103</v>
      </c>
      <c r="P18" s="2">
        <f>SUMIFS('OB History'!E:E,'OB History'!B:B,A18)-O18</f>
        <v>106</v>
      </c>
      <c r="Q18" s="42">
        <f>LOOKUP(2, 1/('OB History'!$B:$B=A18), 'OB History'!$AB:$AB)</f>
        <v>0.48559999999999987</v>
      </c>
      <c r="R18" s="12">
        <f>SUMIFS('OB History'!H:H,'OB History'!B:B,'Old Bow v2'!A18)</f>
        <v>427</v>
      </c>
      <c r="S18" s="2">
        <f>SUMIFS('OB History'!G:G,'OB History'!B:B,'Old Bow v2'!A18)-R18</f>
        <v>440</v>
      </c>
      <c r="T18" s="42">
        <f>LOOKUP(2, 1/('OB History'!$B:$B=A18), 'OB History'!$AC:$AC)</f>
        <v>0.4904</v>
      </c>
      <c r="U18" s="2">
        <f>COUNTIFS('OB History'!$B:$B,$A$18,'OB History'!K:K, 1)</f>
        <v>5</v>
      </c>
      <c r="V18" s="2">
        <f>COUNTIFS('OB History'!$B:$B,$A$18,'OB History'!L:L, 1)</f>
        <v>7</v>
      </c>
      <c r="W18" s="2">
        <f>COUNTIFS('OB History'!$B:$B,$A$18,'OB History'!M:M, 1)</f>
        <v>3</v>
      </c>
      <c r="X18" s="2">
        <f>COUNTIFS('OB History'!$B:$B,$A$18,'OB History'!N:N, 1)</f>
        <v>11</v>
      </c>
      <c r="Y18" s="2">
        <f>COUNTIFS('OB History'!$B:$B,$A$18,'OB History'!O:O, 1)</f>
        <v>8</v>
      </c>
      <c r="Z18" s="2">
        <f>COUNTIFS('OB History'!$B:$B,$A$18,'OB History'!P:P, 1)</f>
        <v>8</v>
      </c>
      <c r="AA18" s="2">
        <f>COUNTIFS('OB History'!$B:$B,$A$18,'OB History'!Q:Q, 1)</f>
        <v>6</v>
      </c>
      <c r="AB18" s="2">
        <f>COUNTIFS('OB History'!$B:$B,$A$18,'OB History'!R:R, 1)</f>
        <v>6</v>
      </c>
      <c r="AC18" s="2">
        <f>COUNTIFS('OB History'!$B:$B,$A$18,'OB History'!S:S, 1)</f>
        <v>0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8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867</v>
      </c>
      <c r="I19" s="4">
        <f>AVERAGEIFS('OB History'!C:C,'OB History'!B:B,A19)</f>
        <v>14.694915254237289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34</v>
      </c>
      <c r="M19" s="2">
        <f>COUNTIFS('OB History'!B:B,A19,'OB History'!D:D, 0)</f>
        <v>25</v>
      </c>
      <c r="N19" s="42">
        <f>LOOKUP(2, 1/('OB History'!$B:$B=A19), 'OB History'!$AD:$AD)</f>
        <v>0.57627118644067798</v>
      </c>
      <c r="O19" s="12">
        <f>SUMIFS('OB History'!F:F,'OB History'!B:B,A19)</f>
        <v>133</v>
      </c>
      <c r="P19" s="2">
        <f>SUMIFS('OB History'!E:E,'OB History'!B:B,A19)-O19</f>
        <v>109</v>
      </c>
      <c r="Q19" s="42">
        <f>LOOKUP(2, 1/('OB History'!$B:$B=A19), 'OB History'!$AB:$AB)</f>
        <v>0.56067796610169485</v>
      </c>
      <c r="R19" s="12">
        <f>SUMIFS('OB History'!H:H,'OB History'!B:B,'Old Bow v2'!A19)</f>
        <v>521</v>
      </c>
      <c r="S19" s="2">
        <f>SUMIFS('OB History'!G:G,'OB History'!B:B,'Old Bow v2'!A19)-R19</f>
        <v>483</v>
      </c>
      <c r="T19" s="42">
        <f>LOOKUP(2, 1/('OB History'!$B:$B=A19), 'OB History'!$AC:$AC)</f>
        <v>0.51966101694915257</v>
      </c>
      <c r="U19" s="2">
        <f>COUNTIFS('OB History'!$B:$B,$A$19,'OB History'!K:K, 1)</f>
        <v>6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18</v>
      </c>
      <c r="AI19" s="2">
        <f>COUNTIFS('OB History'!$B:$B,$A$19,'OB History'!Y:Y, 1)</f>
        <v>11</v>
      </c>
      <c r="AJ19" s="2">
        <f>COUNTIFS('OB History'!$B:$B,$A$19,'OB History'!Z:Z, 1)</f>
        <v>17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294</v>
      </c>
      <c r="I21" s="4">
        <f>AVERAGEIFS('OB History'!C:C,'OB History'!B:B,A21)</f>
        <v>14.7</v>
      </c>
      <c r="J21" s="4">
        <f t="array" ref="J21">MEDIAN(IF('OB History'!B:B=A21, 'OB History'!C:C))</f>
        <v>15.5</v>
      </c>
      <c r="K21" s="13">
        <f t="array" ref="K21">MAX(IF('OB History'!B:B=A21, 'OB History'!C:C))</f>
        <v>33</v>
      </c>
      <c r="L21" s="12">
        <f>COUNTIFS('OB History'!B:B,A21,'OB History'!D:D, 1)</f>
        <v>8</v>
      </c>
      <c r="M21" s="2">
        <f>COUNTIFS('OB History'!B:B,A21,'OB History'!D:D, 0)</f>
        <v>12</v>
      </c>
      <c r="N21" s="42">
        <f>LOOKUP(2, 1/('OB History'!$B:$B=A21), 'OB History'!$AD:$AD)</f>
        <v>0.4</v>
      </c>
      <c r="O21" s="12">
        <f>SUMIFS('OB History'!F:F,'OB History'!B:B,A21)</f>
        <v>32</v>
      </c>
      <c r="P21" s="2">
        <f>SUMIFS('OB History'!E:E,'OB History'!B:B,A21)-O21</f>
        <v>44</v>
      </c>
      <c r="Q21" s="42">
        <f>LOOKUP(2, 1/('OB History'!$B:$B=A21), 'OB History'!$AB:$AB)</f>
        <v>0.40600000000000003</v>
      </c>
      <c r="R21" s="12">
        <f>SUMIFS('OB History'!H:H,'OB History'!B:B,'Old Bow v2'!A21)</f>
        <v>148</v>
      </c>
      <c r="S21" s="2">
        <f>SUMIFS('OB History'!G:G,'OB History'!B:B,'Old Bow v2'!A21)-R21</f>
        <v>174</v>
      </c>
      <c r="T21" s="42">
        <f>LOOKUP(2, 1/('OB History'!$B:$B=A21), 'OB History'!$AC:$AC)</f>
        <v>0.44700000000000006</v>
      </c>
      <c r="U21" s="2">
        <f>COUNTIFS('OB History'!$B:$B,$A$21,'OB History'!K:K, 1)</f>
        <v>4</v>
      </c>
      <c r="V21" s="2">
        <f>COUNTIFS('OB History'!$B:$B,$A$21,'OB History'!L:L, 1)</f>
        <v>3</v>
      </c>
      <c r="W21" s="2">
        <f>COUNTIFS('OB History'!$B:$B,$A$21,'OB History'!M:M, 1)</f>
        <v>4</v>
      </c>
      <c r="X21" s="2">
        <f>COUNTIFS('OB History'!$B:$B,$A$21,'OB History'!N:N, 1)</f>
        <v>3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7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181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244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11</v>
      </c>
      <c r="I23" s="4">
        <f>AVERAGEIFS('OB History'!C:C,'OB History'!B:B,A23)</f>
        <v>2.75</v>
      </c>
      <c r="J23" s="4">
        <f t="array" ref="J23">MEDIAN(IF('OB History'!B:B=A23, 'OB History'!C:C))</f>
        <v>1.5</v>
      </c>
      <c r="K23" s="13">
        <f t="array" ref="K23">MAX(IF('OB History'!B:B=A23, 'OB History'!C:C))</f>
        <v>8</v>
      </c>
      <c r="L23" s="12">
        <f>COUNTIFS('OB History'!B:B,A23,'OB History'!D:D, 1)</f>
        <v>4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12</v>
      </c>
      <c r="P23" s="2">
        <f>SUMIFS('OB History'!E:E,'OB History'!B:B,A23)-O23</f>
        <v>4</v>
      </c>
      <c r="Q23" s="42">
        <f>LOOKUP(2, 1/('OB History'!$B:$B=A23), 'OB History'!$AB:$AB)</f>
        <v>0.77500000000000002</v>
      </c>
      <c r="R23" s="12">
        <f>SUMIFS('OB History'!H:H,'OB History'!B:B,'Old Bow v2'!A23)</f>
        <v>39</v>
      </c>
      <c r="S23" s="2">
        <f>SUMIFS('OB History'!G:G,'OB History'!B:B,'Old Bow v2'!A23)-R23</f>
        <v>24</v>
      </c>
      <c r="T23" s="42">
        <f>LOOKUP(2, 1/('OB History'!$B:$B=A23), 'OB History'!$AC:$AC)</f>
        <v>0.63250000000000006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0</v>
      </c>
      <c r="X23" s="2">
        <f>COUNTIFS('OB History'!$B:$B,$A$23,'OB History'!N:N, 1)</f>
        <v>3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1</v>
      </c>
      <c r="AI23" s="2">
        <f>COUNTIFS('OB History'!$B:$B,$A$23,'OB History'!Y:Y, 1)</f>
        <v>2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212</v>
      </c>
      <c r="I27" s="4">
        <f>AVERAGEIFS('OB History'!C:C,'OB History'!B:B,A27)</f>
        <v>16.307692307692307</v>
      </c>
      <c r="J27" s="4">
        <f t="array" ref="J27">MEDIAN(IF('OB History'!B:B=A27, 'OB History'!C:C))</f>
        <v>16</v>
      </c>
      <c r="K27" s="13">
        <f t="array" ref="K27">MAX(IF('OB History'!B:B=A27, 'OB History'!C:C))</f>
        <v>28</v>
      </c>
      <c r="L27" s="12">
        <f>COUNTIFS('OB History'!B:B,A27,'OB History'!D:D, 1)</f>
        <v>12</v>
      </c>
      <c r="M27" s="2">
        <f>COUNTIFS('OB History'!B:B,A27,'OB History'!D:D, 0)</f>
        <v>1</v>
      </c>
      <c r="N27" s="42">
        <f>LOOKUP(2, 1/('OB History'!$B:$B=A27), 'OB History'!$AD:$AD)</f>
        <v>0.92307692307692313</v>
      </c>
      <c r="O27" s="12">
        <f>SUMIFS('OB History'!F:F,'OB History'!B:B,A27)</f>
        <v>37</v>
      </c>
      <c r="P27" s="2">
        <f>SUMIFS('OB History'!E:E,'OB History'!B:B,A27)-O27</f>
        <v>13</v>
      </c>
      <c r="Q27" s="42">
        <f>LOOKUP(2, 1/('OB History'!$B:$B=A27), 'OB History'!$AB:$AB)</f>
        <v>0.77307692307692311</v>
      </c>
      <c r="R27" s="12">
        <f>SUMIFS('OB History'!H:H,'OB History'!B:B,'Old Bow v2'!A27)</f>
        <v>127</v>
      </c>
      <c r="S27" s="2">
        <f>SUMIFS('OB History'!G:G,'OB History'!B:B,'Old Bow v2'!A27)-R27</f>
        <v>79</v>
      </c>
      <c r="T27" s="42">
        <f>LOOKUP(2, 1/('OB History'!$B:$B=A27), 'OB History'!$AC:$AC)</f>
        <v>0.63307692307692298</v>
      </c>
      <c r="U27" s="2">
        <f>COUNTIFS('OB History'!$B:$B,$A$27,'OB History'!K:K, 1)</f>
        <v>3</v>
      </c>
      <c r="V27" s="2">
        <f>COUNTIFS('OB History'!$B:$B,$A$27,'OB History'!L:L, 1)</f>
        <v>4</v>
      </c>
      <c r="W27" s="2">
        <f>COUNTIFS('OB History'!$B:$B,$A$27,'OB History'!M:M, 1)</f>
        <v>3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2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7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254</v>
      </c>
      <c r="C28" s="2" t="s">
        <v>70</v>
      </c>
      <c r="D28" s="3">
        <v>2</v>
      </c>
      <c r="E28" s="3">
        <v>1</v>
      </c>
      <c r="F28" s="3"/>
      <c r="G28" s="3"/>
      <c r="H28" s="12">
        <f>SUMIFS('OB History'!C:C,'OB History'!B:B,A28)</f>
        <v>734</v>
      </c>
      <c r="I28" s="4">
        <f>AVERAGEIFS('OB History'!C:C,'OB History'!B:B,A28)</f>
        <v>26.214285714285715</v>
      </c>
      <c r="J28" s="4">
        <f t="array" ref="J28">MEDIAN(IF('OB History'!B:B=A28, 'OB History'!C:C))</f>
        <v>27</v>
      </c>
      <c r="K28" s="13">
        <f t="array" ref="K28">MAX(IF('OB History'!B:B=A28, 'OB History'!C:C))</f>
        <v>48</v>
      </c>
      <c r="L28" s="12">
        <f>COUNTIFS('OB History'!B:B,A28,'OB History'!D:D, 1)</f>
        <v>18</v>
      </c>
      <c r="M28" s="2">
        <f>COUNTIFS('OB History'!B:B,A28,'OB History'!D:D, 0)</f>
        <v>10</v>
      </c>
      <c r="N28" s="42">
        <f>LOOKUP(2, 1/('OB History'!$B:$B=A28), 'OB History'!$AD:$AD)</f>
        <v>0.6428571428571429</v>
      </c>
      <c r="O28" s="12">
        <f>SUMIFS('OB History'!F:F,'OB History'!B:B,A28)</f>
        <v>63</v>
      </c>
      <c r="P28" s="2">
        <f>SUMIFS('OB History'!E:E,'OB History'!B:B,A28)-O28</f>
        <v>54</v>
      </c>
      <c r="Q28" s="42">
        <f>LOOKUP(2, 1/('OB History'!$B:$B=A28), 'OB History'!$AB:$AB)</f>
        <v>0.53392857142857142</v>
      </c>
      <c r="R28" s="12">
        <f>SUMIFS('OB History'!H:H,'OB History'!B:B,'Old Bow v2'!A28)</f>
        <v>238</v>
      </c>
      <c r="S28" s="2">
        <f>SUMIFS('OB History'!G:G,'OB History'!B:B,'Old Bow v2'!A28)-R28</f>
        <v>235</v>
      </c>
      <c r="T28" s="42">
        <f>LOOKUP(2, 1/('OB History'!$B:$B=A28), 'OB History'!$AC:$AC)</f>
        <v>0.49821428571428578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3</v>
      </c>
      <c r="Y28" s="2">
        <f>COUNTIFS('OB History'!$B:$B,$A$28,'OB History'!O:O, 1)</f>
        <v>9</v>
      </c>
      <c r="Z28" s="2">
        <f>COUNTIFS('OB History'!$B:$B,$A$28,'OB History'!P:P, 1)</f>
        <v>4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9</v>
      </c>
      <c r="AI28" s="2">
        <f>COUNTIFS('OB History'!$B:$B,$A$28,'OB History'!Y:Y, 1)</f>
        <v>9</v>
      </c>
      <c r="AJ28" s="2">
        <f>COUNTIFS('OB History'!$B:$B,$A$28,'OB History'!Z:Z, 1)</f>
        <v>8</v>
      </c>
    </row>
    <row r="29" spans="1:36" x14ac:dyDescent="0.25">
      <c r="A29" s="2" t="s">
        <v>242</v>
      </c>
      <c r="B29" s="6" t="s">
        <v>70</v>
      </c>
      <c r="C29" s="2" t="s">
        <v>70</v>
      </c>
      <c r="D29" s="3">
        <v>3</v>
      </c>
      <c r="E29" s="3"/>
      <c r="F29" s="3"/>
      <c r="G29" s="3"/>
      <c r="H29" s="12">
        <f>SUMIFS('OB History'!C:C,'OB History'!B:B,A29)</f>
        <v>818</v>
      </c>
      <c r="I29" s="4">
        <f>AVERAGEIFS('OB History'!C:C,'OB History'!B:B,A29)</f>
        <v>19.951219512195124</v>
      </c>
      <c r="J29" s="4">
        <f t="array" ref="J29">MEDIAN(IF('OB History'!B:B=A29, 'OB History'!C:C))</f>
        <v>20</v>
      </c>
      <c r="K29" s="13">
        <f t="array" ref="K29">MAX(IF('OB History'!B:B=A29, 'OB History'!C:C))</f>
        <v>41</v>
      </c>
      <c r="L29" s="12">
        <f>COUNTIFS('OB History'!B:B,A29,'OB History'!D:D, 1)</f>
        <v>22</v>
      </c>
      <c r="M29" s="2">
        <f>COUNTIFS('OB History'!B:B,A29,'OB History'!D:D, 0)</f>
        <v>19</v>
      </c>
      <c r="N29" s="42">
        <f>LOOKUP(2, 1/('OB History'!$B:$B=A29), 'OB History'!$AD:$AD)</f>
        <v>0.53658536585365857</v>
      </c>
      <c r="O29" s="12">
        <f>SUMIFS('OB History'!F:F,'OB History'!B:B,A29)</f>
        <v>84</v>
      </c>
      <c r="P29" s="2">
        <f>SUMIFS('OB History'!E:E,'OB History'!B:B,A29)-O29</f>
        <v>78</v>
      </c>
      <c r="Q29" s="42">
        <f>LOOKUP(2, 1/('OB History'!$B:$B=A29), 'OB History'!$AB:$AB)</f>
        <v>0.52609756097560978</v>
      </c>
      <c r="R29" s="12">
        <f>SUMIFS('OB History'!H:H,'OB History'!B:B,'Old Bow v2'!A29)</f>
        <v>346</v>
      </c>
      <c r="S29" s="2">
        <f>SUMIFS('OB History'!G:G,'OB History'!B:B,'Old Bow v2'!A29)-R29</f>
        <v>325</v>
      </c>
      <c r="T29" s="42">
        <f>LOOKUP(2, 1/('OB History'!$B:$B=A29), 'OB History'!$AC:$AC)</f>
        <v>0.51853658536585345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4</v>
      </c>
      <c r="X29" s="2">
        <f>COUNTIFS('OB History'!$B:$B,$A$29,'OB History'!N:N, 1)</f>
        <v>12</v>
      </c>
      <c r="Y29" s="2">
        <f>COUNTIFS('OB History'!$B:$B,$A$29,'OB History'!O:O, 1)</f>
        <v>0</v>
      </c>
      <c r="Z29" s="2">
        <f>COUNTIFS('OB History'!$B:$B,$A$29,'OB History'!P:P, 1)</f>
        <v>5</v>
      </c>
      <c r="AA29" s="2">
        <f>COUNTIFS('OB History'!$B:$B,$A$29,'OB History'!Q:Q, 1)</f>
        <v>5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15</v>
      </c>
      <c r="AI29" s="2">
        <f>COUNTIFS('OB History'!$B:$B,$A$29,'OB History'!Y:Y, 1)</f>
        <v>14</v>
      </c>
      <c r="AJ29" s="2">
        <f>COUNTIFS('OB History'!$B:$B,$A$29,'OB History'!Z:Z, 1)</f>
        <v>9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1181</v>
      </c>
      <c r="I30" s="4">
        <f>AVERAGEIFS('OB History'!C:C,'OB History'!B:B,A30)</f>
        <v>11.578431372549019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45</v>
      </c>
      <c r="M30" s="2">
        <f>COUNTIFS('OB History'!B:B,A30,'OB History'!D:D, 0)</f>
        <v>57</v>
      </c>
      <c r="N30" s="42">
        <f>LOOKUP(2, 1/('OB History'!$B:$B=A30), 'OB History'!$AD:$AD)</f>
        <v>0.44117647058823528</v>
      </c>
      <c r="O30" s="12">
        <f>SUMIFS('OB History'!F:F,'OB History'!B:B,A30)</f>
        <v>202</v>
      </c>
      <c r="P30" s="2">
        <f>SUMIFS('OB History'!E:E,'OB History'!B:B,A30)-O30</f>
        <v>221</v>
      </c>
      <c r="Q30" s="42">
        <f>LOOKUP(2, 1/('OB History'!$B:$B=A30), 'OB History'!$AB:$AB)</f>
        <v>0.47401960784313729</v>
      </c>
      <c r="R30" s="12">
        <f>SUMIFS('OB History'!H:H,'OB History'!B:B,'Old Bow v2'!A30)</f>
        <v>865</v>
      </c>
      <c r="S30" s="2">
        <f>SUMIFS('OB History'!G:G,'OB History'!B:B,'Old Bow v2'!A30)-R30</f>
        <v>902</v>
      </c>
      <c r="T30" s="42">
        <f>LOOKUP(2, 1/('OB History'!$B:$B=A30), 'OB History'!$AC:$AC)</f>
        <v>0.4908823529411766</v>
      </c>
      <c r="U30" s="2">
        <f>COUNTIFS('OB History'!$B:$B,$A$30,'OB History'!K:K, 1)</f>
        <v>14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11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1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38</v>
      </c>
      <c r="AI30" s="2">
        <f>COUNTIFS('OB History'!$B:$B,$A$30,'OB History'!Y:Y, 1)</f>
        <v>26</v>
      </c>
      <c r="AJ30" s="2">
        <f>COUNTIFS('OB History'!$B:$B,$A$30,'OB History'!Z:Z, 1)</f>
        <v>22</v>
      </c>
    </row>
    <row r="31" spans="1:36" x14ac:dyDescent="0.25">
      <c r="A31" s="2" t="s">
        <v>258</v>
      </c>
      <c r="B31" s="6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</v>
      </c>
      <c r="I31" s="4">
        <f>AVERAGEIFS('OB History'!C:C,'OB History'!B:B,A31)</f>
        <v>2</v>
      </c>
      <c r="J31" s="4">
        <f t="array" ref="J31">MEDIAN(IF('OB History'!B:B=A31, 'OB History'!C:C))</f>
        <v>2</v>
      </c>
      <c r="K31" s="13">
        <f t="array" ref="K31">MAX(IF('OB History'!B:B=A31, 'OB History'!C:C))</f>
        <v>2</v>
      </c>
      <c r="L31" s="12">
        <f>COUNTIFS('OB History'!B:B,A31,'OB History'!D:D, 1)</f>
        <v>0</v>
      </c>
      <c r="M31" s="2">
        <f>COUNTIFS('OB History'!B:B,A31,'OB History'!D:D, 0)</f>
        <v>1</v>
      </c>
      <c r="N31" s="42">
        <f>LOOKUP(2, 1/('OB History'!$B:$B=A31), 'OB History'!$AD:$AD)</f>
        <v>0</v>
      </c>
      <c r="O31" s="12">
        <f>SUMIFS('OB History'!F:F,'OB History'!B:B,A31)</f>
        <v>0</v>
      </c>
      <c r="P31" s="2">
        <f>SUMIFS('OB History'!E:E,'OB History'!B:B,A31)-O31</f>
        <v>3</v>
      </c>
      <c r="Q31" s="42">
        <f>LOOKUP(2, 1/('OB History'!$B:$B=A31), 'OB History'!$AB:$AB)</f>
        <v>0</v>
      </c>
      <c r="R31" s="12">
        <f>SUMIFS('OB History'!H:H,'OB History'!B:B,'Old Bow v2'!A31)</f>
        <v>4</v>
      </c>
      <c r="S31" s="2">
        <f>SUMIFS('OB History'!G:G,'OB History'!B:B,'Old Bow v2'!A31)-R31</f>
        <v>9</v>
      </c>
      <c r="T31" s="42">
        <f>LOOKUP(2, 1/('OB History'!$B:$B=A31), 'OB History'!$AC:$AC)</f>
        <v>0.31</v>
      </c>
      <c r="U31" s="2">
        <f>COUNTIFS('OB History'!$B:$B,$A$31,'OB History'!K:K, 1)</f>
        <v>0</v>
      </c>
      <c r="V31" s="2">
        <f>COUNTIFS('OB History'!$B:$B,$A$31,'OB History'!L:L, 1)</f>
        <v>0</v>
      </c>
      <c r="W31" s="2">
        <f>COUNTIFS('OB History'!$B:$B,$A$31,'OB History'!M:M, 1)</f>
        <v>0</v>
      </c>
      <c r="X31" s="2">
        <f>COUNTIFS('OB History'!$B:$B,$A$31,'OB History'!N:N, 1)</f>
        <v>0</v>
      </c>
      <c r="Y31" s="2">
        <f>COUNTIFS('OB History'!$B:$B,$A$31,'OB History'!O:O, 1)</f>
        <v>0</v>
      </c>
      <c r="Z31" s="2">
        <f>COUNTIFS('OB History'!$B:$B,$A$31,'OB History'!P:P, 1)</f>
        <v>0</v>
      </c>
      <c r="AA31" s="2">
        <f>COUNTIFS('OB History'!$B:$B,$A$31,'OB History'!Q:Q, 1)</f>
        <v>0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0</v>
      </c>
      <c r="AH31" s="2">
        <f>COUNTIFS('OB History'!$B:$B,$A$31,'OB History'!X:X, 1)</f>
        <v>0</v>
      </c>
      <c r="AI31" s="2">
        <f>COUNTIFS('OB History'!$B:$B,$A$31,'OB History'!Y:Y, 1)</f>
        <v>0</v>
      </c>
      <c r="AJ31" s="2">
        <f>COUNTIFS('OB History'!$B:$B,$A$31,'OB History'!Z:Z, 1)</f>
        <v>0</v>
      </c>
    </row>
    <row r="32" spans="1:36" x14ac:dyDescent="0.25">
      <c r="A32" s="2" t="s">
        <v>40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277</v>
      </c>
      <c r="I32" s="4">
        <f>AVERAGEIFS('OB History'!C:C,'OB History'!B:B,A32)</f>
        <v>19.785714285714285</v>
      </c>
      <c r="J32" s="4">
        <f t="array" ref="J32">MEDIAN(IF('OB History'!B:B=A32, 'OB History'!C:C))</f>
        <v>17.5</v>
      </c>
      <c r="K32" s="13">
        <f t="array" ref="K32">MAX(IF('OB History'!B:B=A32, 'OB History'!C:C))</f>
        <v>36</v>
      </c>
      <c r="L32" s="12">
        <f>COUNTIFS('OB History'!B:B,A32,'OB History'!D:D, 1)</f>
        <v>7</v>
      </c>
      <c r="M32" s="2">
        <f>COUNTIFS('OB History'!B:B,A32,'OB History'!D:D, 0)</f>
        <v>7</v>
      </c>
      <c r="N32" s="42">
        <f>LOOKUP(2, 1/('OB History'!$B:$B=A32), 'OB History'!$AD:$AD)</f>
        <v>0.5</v>
      </c>
      <c r="O32" s="12">
        <f>SUMIFS('OB History'!F:F,'OB History'!B:B,A32)</f>
        <v>28</v>
      </c>
      <c r="P32" s="2">
        <f>SUMIFS('OB History'!E:E,'OB History'!B:B,A32)-O32</f>
        <v>28</v>
      </c>
      <c r="Q32" s="42">
        <f>LOOKUP(2, 1/('OB History'!$B:$B=A32), 'OB History'!$AB:$AB)</f>
        <v>0.49285714285714288</v>
      </c>
      <c r="R32" s="12">
        <f>SUMIFS('OB History'!H:H,'OB History'!B:B,'Old Bow v2'!A32)</f>
        <v>111</v>
      </c>
      <c r="S32" s="2">
        <f>SUMIFS('OB History'!G:G,'OB History'!B:B,'Old Bow v2'!A32)-R32</f>
        <v>119</v>
      </c>
      <c r="T32" s="42">
        <f>LOOKUP(2, 1/('OB History'!$B:$B=A32), 'OB History'!$AC:$AC)</f>
        <v>0.48142857142857137</v>
      </c>
      <c r="U32" s="2">
        <f>COUNTIFS('OB History'!$B:$B,$A$32,'OB History'!K:K, 1)</f>
        <v>2</v>
      </c>
      <c r="V32" s="2">
        <f>COUNTIFS('OB History'!$B:$B,$A$32,'OB History'!L:L, 1)</f>
        <v>1</v>
      </c>
      <c r="W32" s="2">
        <f>COUNTIFS('OB History'!$B:$B,$A$32,'OB History'!M:M, 1)</f>
        <v>1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6</v>
      </c>
      <c r="AA32" s="2">
        <f>COUNTIFS('OB History'!$B:$B,$A$32,'OB History'!Q:Q, 1)</f>
        <v>0</v>
      </c>
      <c r="AB32" s="2">
        <f>COUNTIFS('OB History'!$B:$B,$A$32,'OB History'!R:R, 1)</f>
        <v>2</v>
      </c>
      <c r="AC32" s="2">
        <f>COUNTIFS('OB History'!$B:$B,$A$32,'OB History'!S:S, 1)</f>
        <v>1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0</v>
      </c>
      <c r="AG32" s="2">
        <f>COUNTIFS('OB History'!$B:$B,$A$32,'OB History'!W:W, 1)</f>
        <v>2</v>
      </c>
      <c r="AH32" s="2">
        <f>COUNTIFS('OB History'!$B:$B,$A$32,'OB History'!X:X, 1)</f>
        <v>5</v>
      </c>
      <c r="AI32" s="2">
        <f>COUNTIFS('OB History'!$B:$B,$A$32,'OB History'!Y:Y, 1)</f>
        <v>2</v>
      </c>
      <c r="AJ32" s="2">
        <f>COUNTIFS('OB History'!$B:$B,$A$32,'OB History'!Z:Z, 1)</f>
        <v>3</v>
      </c>
    </row>
    <row r="33" spans="1:36" x14ac:dyDescent="0.25">
      <c r="A33" s="2" t="s">
        <v>111</v>
      </c>
      <c r="B33" s="2" t="s">
        <v>70</v>
      </c>
      <c r="C33" s="2" t="s">
        <v>70</v>
      </c>
      <c r="D33" s="3">
        <v>1</v>
      </c>
      <c r="E33" s="3"/>
      <c r="F33" s="3"/>
      <c r="G33" s="3"/>
      <c r="H33" s="12">
        <f>SUMIFS('OB History'!C:C,'OB History'!B:B,A33)</f>
        <v>1068</v>
      </c>
      <c r="I33" s="4">
        <f>AVERAGEIFS('OB History'!C:C,'OB History'!B:B,A33)</f>
        <v>13.024390243902438</v>
      </c>
      <c r="J33" s="4">
        <f t="array" ref="J33">MEDIAN(IF('OB History'!B:B=A33, 'OB History'!C:C))</f>
        <v>13</v>
      </c>
      <c r="K33" s="13">
        <f t="array" ref="K33">MAX(IF('OB History'!B:B=A33, 'OB History'!C:C))</f>
        <v>30</v>
      </c>
      <c r="L33" s="12">
        <f>COUNTIFS('OB History'!B:B,A33,'OB History'!D:D, 1)</f>
        <v>41</v>
      </c>
      <c r="M33" s="2">
        <f>COUNTIFS('OB History'!B:B,A33,'OB History'!D:D, 0)</f>
        <v>41</v>
      </c>
      <c r="N33" s="42">
        <f>LOOKUP(2, 1/('OB History'!$B:$B=A33), 'OB History'!$AD:$AD)</f>
        <v>0.5</v>
      </c>
      <c r="O33" s="12">
        <f>SUMIFS('OB History'!F:F,'OB History'!B:B,A33)</f>
        <v>167</v>
      </c>
      <c r="P33" s="2">
        <f>SUMIFS('OB History'!E:E,'OB History'!B:B,A33)-O33</f>
        <v>177</v>
      </c>
      <c r="Q33" s="42">
        <f>LOOKUP(2, 1/('OB History'!$B:$B=A33), 'OB History'!$AB:$AB)</f>
        <v>0.47500000000000003</v>
      </c>
      <c r="R33" s="12">
        <f>SUMIFS('OB History'!H:H,'OB History'!B:B,'Old Bow v2'!A33)</f>
        <v>712</v>
      </c>
      <c r="S33" s="2">
        <f>SUMIFS('OB History'!G:G,'OB History'!B:B,'Old Bow v2'!A33)-R33</f>
        <v>716</v>
      </c>
      <c r="T33" s="42">
        <f>LOOKUP(2, 1/('OB History'!$B:$B=A33), 'OB History'!$AC:$AC)</f>
        <v>0.49841463414634152</v>
      </c>
      <c r="U33" s="2">
        <f>COUNTIFS('OB History'!$B:$B,$A$33,'OB History'!K:K, 1)</f>
        <v>15</v>
      </c>
      <c r="V33" s="2">
        <f>COUNTIFS('OB History'!$B:$B,$A$33,'OB History'!L:L, 1)</f>
        <v>15</v>
      </c>
      <c r="W33" s="2">
        <f>COUNTIFS('OB History'!$B:$B,$A$33,'OB History'!M:M, 1)</f>
        <v>3</v>
      </c>
      <c r="X33" s="2">
        <f>COUNTIFS('OB History'!$B:$B,$A$33,'OB History'!N:N, 1)</f>
        <v>21</v>
      </c>
      <c r="Y33" s="2">
        <f>COUNTIFS('OB History'!$B:$B,$A$33,'OB History'!O:O, 1)</f>
        <v>3</v>
      </c>
      <c r="Z33" s="2">
        <f>COUNTIFS('OB History'!$B:$B,$A$33,'OB History'!P:P, 1)</f>
        <v>9</v>
      </c>
      <c r="AA33" s="2">
        <f>COUNTIFS('OB History'!$B:$B,$A$33,'OB History'!Q:Q, 1)</f>
        <v>8</v>
      </c>
      <c r="AB33" s="2">
        <f>COUNTIFS('OB History'!$B:$B,$A$33,'OB History'!R:R, 1)</f>
        <v>9</v>
      </c>
      <c r="AC33" s="2">
        <f>COUNTIFS('OB History'!$B:$B,$A$33,'OB History'!S:S, 1)</f>
        <v>0</v>
      </c>
      <c r="AD33" s="2">
        <f>COUNTIFS('OB History'!$B:$B,$A$33,'OB History'!T:T, 1)</f>
        <v>2</v>
      </c>
      <c r="AE33" s="2">
        <f>COUNTIFS('OB History'!$B:$B,$A$33,'OB History'!U:U, 1)</f>
        <v>1</v>
      </c>
      <c r="AF33" s="2">
        <f>COUNTIFS('OB History'!$B:$B,$A$33,'OB History'!V:V, 1)</f>
        <v>2</v>
      </c>
      <c r="AG33" s="2">
        <f>COUNTIFS('OB History'!$B:$B,$A$33,'OB History'!W:W, 1)</f>
        <v>6</v>
      </c>
      <c r="AH33" s="2">
        <f>COUNTIFS('OB History'!$B:$B,$A$33,'OB History'!X:X, 1)</f>
        <v>27</v>
      </c>
      <c r="AI33" s="2">
        <f>COUNTIFS('OB History'!$B:$B,$A$33,'OB History'!Y:Y, 1)</f>
        <v>26</v>
      </c>
      <c r="AJ33" s="2">
        <f>COUNTIFS('OB History'!$B:$B,$A$33,'OB History'!Z:Z, 1)</f>
        <v>19</v>
      </c>
    </row>
    <row r="34" spans="1:36" x14ac:dyDescent="0.25">
      <c r="A34" s="2" t="s">
        <v>22</v>
      </c>
      <c r="B34" s="6" t="s">
        <v>54</v>
      </c>
      <c r="C34" s="2" t="s">
        <v>70</v>
      </c>
      <c r="D34" s="3">
        <v>3</v>
      </c>
      <c r="E34" s="3"/>
      <c r="F34" s="3"/>
      <c r="G34" s="3"/>
      <c r="H34" s="12">
        <f>SUMIFS('OB History'!C:C,'OB History'!B:B,A34)</f>
        <v>682</v>
      </c>
      <c r="I34" s="4">
        <f>AVERAGEIFS('OB History'!C:C,'OB History'!B:B,A34)</f>
        <v>15.5</v>
      </c>
      <c r="J34" s="4">
        <f t="array" ref="J34">MEDIAN(IF('OB History'!B:B=A34, 'OB History'!C:C))</f>
        <v>14.5</v>
      </c>
      <c r="K34" s="13">
        <f t="array" ref="K34">MAX(IF('OB History'!B:B=A34, 'OB History'!C:C))</f>
        <v>43</v>
      </c>
      <c r="L34" s="12">
        <f>COUNTIFS('OB History'!B:B,A34,'OB History'!D:D, 1)</f>
        <v>19</v>
      </c>
      <c r="M34" s="2">
        <f>COUNTIFS('OB History'!B:B,A34,'OB History'!D:D, 0)</f>
        <v>25</v>
      </c>
      <c r="N34" s="42">
        <f>LOOKUP(2, 1/('OB History'!$B:$B=A34), 'OB History'!$AD:$AD)</f>
        <v>0.43181818181818182</v>
      </c>
      <c r="O34" s="12">
        <f>SUMIFS('OB History'!F:F,'OB History'!B:B,A34)</f>
        <v>85</v>
      </c>
      <c r="P34" s="2">
        <f>SUMIFS('OB History'!E:E,'OB History'!B:B,A34)-O34</f>
        <v>100</v>
      </c>
      <c r="Q34" s="42">
        <f>LOOKUP(2, 1/('OB History'!$B:$B=A34), 'OB History'!$AB:$AB)</f>
        <v>0.44727272727272732</v>
      </c>
      <c r="R34" s="12">
        <f>SUMIFS('OB History'!H:H,'OB History'!B:B,'Old Bow v2'!A34)</f>
        <v>368</v>
      </c>
      <c r="S34" s="2">
        <f>SUMIFS('OB History'!G:G,'OB History'!B:B,'Old Bow v2'!A34)-R34</f>
        <v>401</v>
      </c>
      <c r="T34" s="42">
        <f>LOOKUP(2, 1/('OB History'!$B:$B=A34), 'OB History'!$AC:$AC)</f>
        <v>0.47113636363636374</v>
      </c>
      <c r="U34" s="2">
        <f>COUNTIFS('OB History'!$B:$B,$A$34,'OB History'!K:K, 1)</f>
        <v>13</v>
      </c>
      <c r="V34" s="2">
        <f>COUNTIFS('OB History'!$B:$B,$A$34,'OB History'!L:L, 1)</f>
        <v>6</v>
      </c>
      <c r="W34" s="2">
        <f>COUNTIFS('OB History'!$B:$B,$A$34,'OB History'!M:M, 1)</f>
        <v>2</v>
      </c>
      <c r="X34" s="2">
        <f>COUNTIFS('OB History'!$B:$B,$A$34,'OB History'!N:N, 1)</f>
        <v>4</v>
      </c>
      <c r="Y34" s="2">
        <f>COUNTIFS('OB History'!$B:$B,$A$34,'OB History'!O:O, 1)</f>
        <v>2</v>
      </c>
      <c r="Z34" s="2">
        <f>COUNTIFS('OB History'!$B:$B,$A$34,'OB History'!P:P, 1)</f>
        <v>5</v>
      </c>
      <c r="AA34" s="2">
        <f>COUNTIFS('OB History'!$B:$B,$A$34,'OB History'!Q:Q, 1)</f>
        <v>5</v>
      </c>
      <c r="AB34" s="2">
        <f>COUNTIFS('OB History'!$B:$B,$A$34,'OB History'!R:R, 1)</f>
        <v>1</v>
      </c>
      <c r="AC34" s="2">
        <f>COUNTIFS('OB History'!$B:$B,$A$34,'OB History'!S:S, 1)</f>
        <v>1</v>
      </c>
      <c r="AD34" s="2">
        <f>COUNTIFS('OB History'!$B:$B,$A$34,'OB History'!T:T, 1)</f>
        <v>0</v>
      </c>
      <c r="AE34" s="2">
        <f>COUNTIFS('OB History'!$B:$B,$A$34,'OB History'!U:U, 1)</f>
        <v>1</v>
      </c>
      <c r="AF34" s="2">
        <f>COUNTIFS('OB History'!$B:$B,$A$34,'OB History'!V:V, 1)</f>
        <v>1</v>
      </c>
      <c r="AG34" s="2">
        <f>COUNTIFS('OB History'!$B:$B,$A$34,'OB History'!W:W, 1)</f>
        <v>3</v>
      </c>
      <c r="AH34" s="2">
        <f>COUNTIFS('OB History'!$B:$B,$A$34,'OB History'!X:X, 1)</f>
        <v>17</v>
      </c>
      <c r="AI34" s="2">
        <f>COUNTIFS('OB History'!$B:$B,$A$34,'OB History'!Y:Y, 1)</f>
        <v>8</v>
      </c>
      <c r="AJ34" s="2">
        <f>COUNTIFS('OB History'!$B:$B,$A$34,'OB History'!Z:Z, 1)</f>
        <v>16</v>
      </c>
    </row>
    <row r="35" spans="1:36" x14ac:dyDescent="0.25">
      <c r="A35" s="2" t="s">
        <v>47</v>
      </c>
      <c r="B35" s="6" t="s">
        <v>54</v>
      </c>
      <c r="C35" s="6" t="s">
        <v>70</v>
      </c>
      <c r="D35" s="3"/>
      <c r="E35" s="3"/>
      <c r="F35" s="3"/>
      <c r="G35" s="3"/>
      <c r="H35" s="12">
        <f>SUMIFS('OB History'!C:C,'OB History'!B:B,A35)</f>
        <v>138</v>
      </c>
      <c r="I35" s="4">
        <f>AVERAGEIFS('OB History'!C:C,'OB History'!B:B,A35)</f>
        <v>15.333333333333334</v>
      </c>
      <c r="J35" s="4">
        <f t="array" ref="J35">MEDIAN(IF('OB History'!B:B=A35, 'OB History'!C:C))</f>
        <v>12</v>
      </c>
      <c r="K35" s="13">
        <f t="array" ref="K35">MAX(IF('OB History'!B:B=A35, 'OB History'!C:C))</f>
        <v>25</v>
      </c>
      <c r="L35" s="12">
        <f>COUNTIFS('OB History'!B:B,A35,'OB History'!D:D, 1)</f>
        <v>5</v>
      </c>
      <c r="M35" s="2">
        <f>COUNTIFS('OB History'!B:B,A35,'OB History'!D:D, 0)</f>
        <v>4</v>
      </c>
      <c r="N35" s="42">
        <f>LOOKUP(2, 1/('OB History'!$B:$B=A35), 'OB History'!$AD:$AD)</f>
        <v>0.55555555555555558</v>
      </c>
      <c r="O35" s="12">
        <f>SUMIFS('OB History'!F:F,'OB History'!B:B,A35)</f>
        <v>19</v>
      </c>
      <c r="P35" s="2">
        <f>SUMIFS('OB History'!E:E,'OB History'!B:B,A35)-O35</f>
        <v>19</v>
      </c>
      <c r="Q35" s="42">
        <f>LOOKUP(2, 1/('OB History'!$B:$B=A35), 'OB History'!$AB:$AB)</f>
        <v>0.48333333333333339</v>
      </c>
      <c r="R35" s="12">
        <f>SUMIFS('OB History'!H:H,'OB History'!B:B,'Old Bow v2'!A35)</f>
        <v>79</v>
      </c>
      <c r="S35" s="2">
        <f>SUMIFS('OB History'!G:G,'OB History'!B:B,'Old Bow v2'!A35)-R35</f>
        <v>77</v>
      </c>
      <c r="T35" s="42">
        <f>LOOKUP(2, 1/('OB History'!$B:$B=A35), 'OB History'!$AC:$AC)</f>
        <v>0.50222222222222224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3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0</v>
      </c>
      <c r="AG35" s="2">
        <f>COUNTIFS('OB History'!$B:$B,$A$35,'OB History'!W:W, 1)</f>
        <v>2</v>
      </c>
      <c r="AH35" s="2">
        <f>COUNTIFS('OB History'!$B:$B,$A$35,'OB History'!X:X, 1)</f>
        <v>2</v>
      </c>
      <c r="AI35" s="2">
        <f>COUNTIFS('OB History'!$B:$B,$A$35,'OB History'!Y:Y, 1)</f>
        <v>0</v>
      </c>
      <c r="AJ35" s="2">
        <f>COUNTIFS('OB History'!$B:$B,$A$35,'OB History'!Z:Z, 1)</f>
        <v>1</v>
      </c>
    </row>
    <row r="36" spans="1:36" x14ac:dyDescent="0.25">
      <c r="A36" s="2" t="s">
        <v>45</v>
      </c>
      <c r="B36" s="2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234</v>
      </c>
      <c r="I36" s="4">
        <f>AVERAGEIFS('OB History'!C:C,'OB History'!B:B,A36)</f>
        <v>13.764705882352942</v>
      </c>
      <c r="J36" s="4">
        <f t="array" ref="J36">MEDIAN(IF('OB History'!B:B=A36, 'OB History'!C:C))</f>
        <v>14</v>
      </c>
      <c r="K36" s="13">
        <f t="array" ref="K36">MAX(IF('OB History'!B:B=A36, 'OB History'!C:C))</f>
        <v>22</v>
      </c>
      <c r="L36" s="12">
        <f>COUNTIFS('OB History'!B:B,A36,'OB History'!D:D, 1)</f>
        <v>7</v>
      </c>
      <c r="M36" s="2">
        <f>COUNTIFS('OB History'!B:B,A36,'OB History'!D:D, 0)</f>
        <v>10</v>
      </c>
      <c r="N36" s="42">
        <f>LOOKUP(2, 1/('OB History'!$B:$B=A36), 'OB History'!$AD:$AD)</f>
        <v>0.41176470588235292</v>
      </c>
      <c r="O36" s="12">
        <f>SUMIFS('OB History'!F:F,'OB History'!B:B,A36)</f>
        <v>35</v>
      </c>
      <c r="P36" s="2">
        <f>SUMIFS('OB History'!E:E,'OB History'!B:B,A36)-O36</f>
        <v>38</v>
      </c>
      <c r="Q36" s="42">
        <f>LOOKUP(2, 1/('OB History'!$B:$B=A36), 'OB History'!$AB:$AB)</f>
        <v>0.48235294117647065</v>
      </c>
      <c r="R36" s="12">
        <f>SUMIFS('OB History'!H:H,'OB History'!B:B,'Old Bow v2'!A36)</f>
        <v>146</v>
      </c>
      <c r="S36" s="2">
        <f>SUMIFS('OB History'!G:G,'OB History'!B:B,'Old Bow v2'!A36)-R36</f>
        <v>152</v>
      </c>
      <c r="T36" s="42">
        <f>LOOKUP(2, 1/('OB History'!$B:$B=A36), 'OB History'!$AC:$AC)</f>
        <v>0.48941176470588238</v>
      </c>
      <c r="U36" s="2">
        <f>COUNTIFS('OB History'!$B:$B,$A$36,'OB History'!K:K, 1)</f>
        <v>6</v>
      </c>
      <c r="V36" s="2">
        <f>COUNTIFS('OB History'!$B:$B,$A$36,'OB History'!L:L, 1)</f>
        <v>1</v>
      </c>
      <c r="W36" s="2">
        <f>COUNTIFS('OB History'!$B:$B,$A$36,'OB History'!M:M, 1)</f>
        <v>0</v>
      </c>
      <c r="X36" s="2">
        <f>COUNTIFS('OB History'!$B:$B,$A$36,'OB History'!N:N, 1)</f>
        <v>3</v>
      </c>
      <c r="Y36" s="2">
        <f>COUNTIFS('OB History'!$B:$B,$A$36,'OB History'!O:O, 1)</f>
        <v>0</v>
      </c>
      <c r="Z36" s="2">
        <f>COUNTIFS('OB History'!$B:$B,$A$36,'OB History'!P:P, 1)</f>
        <v>3</v>
      </c>
      <c r="AA36" s="2">
        <f>COUNTIFS('OB History'!$B:$B,$A$36,'OB History'!Q:Q, 1)</f>
        <v>0</v>
      </c>
      <c r="AB36" s="2">
        <f>COUNTIFS('OB History'!$B:$B,$A$36,'OB History'!R:R, 1)</f>
        <v>1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2</v>
      </c>
      <c r="AG36" s="2">
        <f>COUNTIFS('OB History'!$B:$B,$A$36,'OB History'!W:W, 1)</f>
        <v>5</v>
      </c>
      <c r="AH36" s="2">
        <f>COUNTIFS('OB History'!$B:$B,$A$36,'OB History'!X:X, 1)</f>
        <v>5</v>
      </c>
      <c r="AI36" s="2">
        <f>COUNTIFS('OB History'!$B:$B,$A$36,'OB History'!Y:Y, 1)</f>
        <v>3</v>
      </c>
      <c r="AJ36" s="2">
        <f>COUNTIFS('OB History'!$B:$B,$A$36,'OB History'!Z:Z, 1)</f>
        <v>6</v>
      </c>
    </row>
    <row r="37" spans="1:36" ht="15.75" x14ac:dyDescent="0.25">
      <c r="A37" s="2" t="s">
        <v>18</v>
      </c>
      <c r="B37" s="36" t="s">
        <v>54</v>
      </c>
      <c r="C37" s="2" t="s">
        <v>70</v>
      </c>
      <c r="D37" s="3"/>
      <c r="E37" s="3"/>
      <c r="F37" s="3"/>
      <c r="G37" s="3"/>
      <c r="H37" s="12">
        <f>SUMIFS('OB History'!C:C,'OB History'!B:B,A37)</f>
        <v>804</v>
      </c>
      <c r="I37" s="4">
        <f>AVERAGEIFS('OB History'!C:C,'OB History'!B:B,A37)</f>
        <v>15.764705882352942</v>
      </c>
      <c r="J37" s="4">
        <f t="array" ref="J37">MEDIAN(IF('OB History'!B:B=A37, 'OB History'!C:C))</f>
        <v>15</v>
      </c>
      <c r="K37" s="13">
        <f t="array" ref="K37">MAX(IF('OB History'!B:B=A37, 'OB History'!C:C))</f>
        <v>37</v>
      </c>
      <c r="L37" s="12">
        <f>COUNTIFS('OB History'!B:B,A37,'OB History'!D:D, 1)</f>
        <v>19</v>
      </c>
      <c r="M37" s="2">
        <f>COUNTIFS('OB History'!B:B,A37,'OB History'!D:D, 0)</f>
        <v>32</v>
      </c>
      <c r="N37" s="42">
        <f>LOOKUP(2, 1/('OB History'!$B:$B=A37), 'OB History'!$AD:$AD)</f>
        <v>0.37254901960784315</v>
      </c>
      <c r="O37" s="12">
        <f>SUMIFS('OB History'!F:F,'OB History'!B:B,A37)</f>
        <v>98</v>
      </c>
      <c r="P37" s="2">
        <f>SUMIFS('OB History'!E:E,'OB History'!B:B,A37)-O37</f>
        <v>119</v>
      </c>
      <c r="Q37" s="42">
        <f>LOOKUP(2, 1/('OB History'!$B:$B=A37), 'OB History'!$AB:$AB)</f>
        <v>0.4450980392156863</v>
      </c>
      <c r="R37" s="12">
        <f>SUMIFS('OB History'!H:H,'OB History'!B:B,'Old Bow v2'!A37)</f>
        <v>440</v>
      </c>
      <c r="S37" s="2">
        <f>SUMIFS('OB History'!G:G,'OB History'!B:B,'Old Bow v2'!A37)-R37</f>
        <v>468</v>
      </c>
      <c r="T37" s="42">
        <f>LOOKUP(2, 1/('OB History'!$B:$B=A37), 'OB History'!$AC:$AC)</f>
        <v>0.48058823529411776</v>
      </c>
      <c r="U37" s="2">
        <f>COUNTIFS('OB History'!$B:$B,$A$37,'OB History'!K:K, 1)</f>
        <v>10</v>
      </c>
      <c r="V37" s="2">
        <f>COUNTIFS('OB History'!$B:$B,$A$37,'OB History'!L:L, 1)</f>
        <v>7</v>
      </c>
      <c r="W37" s="2">
        <f>COUNTIFS('OB History'!$B:$B,$A$37,'OB History'!M:M, 1)</f>
        <v>2</v>
      </c>
      <c r="X37" s="2">
        <f>COUNTIFS('OB History'!$B:$B,$A$37,'OB History'!N:N, 1)</f>
        <v>15</v>
      </c>
      <c r="Y37" s="2">
        <f>COUNTIFS('OB History'!$B:$B,$A$37,'OB History'!O:O, 1)</f>
        <v>0</v>
      </c>
      <c r="Z37" s="2">
        <f>COUNTIFS('OB History'!$B:$B,$A$37,'OB History'!P:P, 1)</f>
        <v>8</v>
      </c>
      <c r="AA37" s="2">
        <f>COUNTIFS('OB History'!$B:$B,$A$37,'OB History'!Q:Q, 1)</f>
        <v>2</v>
      </c>
      <c r="AB37" s="2">
        <f>COUNTIFS('OB History'!$B:$B,$A$37,'OB History'!R:R, 1)</f>
        <v>3</v>
      </c>
      <c r="AC37" s="2">
        <f>COUNTIFS('OB History'!$B:$B,$A$37,'OB History'!S:S, 1)</f>
        <v>0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3</v>
      </c>
      <c r="AG37" s="2">
        <f>COUNTIFS('OB History'!$B:$B,$A$37,'OB History'!W:W, 1)</f>
        <v>12</v>
      </c>
      <c r="AH37" s="2">
        <f>COUNTIFS('OB History'!$B:$B,$A$37,'OB History'!X:X, 1)</f>
        <v>13</v>
      </c>
      <c r="AI37" s="2">
        <f>COUNTIFS('OB History'!$B:$B,$A$37,'OB History'!Y:Y, 1)</f>
        <v>9</v>
      </c>
      <c r="AJ37" s="2">
        <f>COUNTIFS('OB History'!$B:$B,$A$37,'OB History'!Z:Z, 1)</f>
        <v>12</v>
      </c>
    </row>
    <row r="38" spans="1:36" ht="15.75" x14ac:dyDescent="0.25">
      <c r="A38" s="2" t="s">
        <v>257</v>
      </c>
      <c r="B38" s="36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</v>
      </c>
      <c r="I38" s="4">
        <f>AVERAGEIFS('OB History'!C:C,'OB History'!B:B,A38)</f>
        <v>5.666666666666667</v>
      </c>
      <c r="J38" s="4">
        <f t="array" ref="J38">MEDIAN(IF('OB History'!B:B=A38, 'OB History'!C:C))</f>
        <v>7</v>
      </c>
      <c r="K38" s="13">
        <f t="array" ref="K38">MAX(IF('OB History'!B:B=A38, 'OB History'!C:C))</f>
        <v>9</v>
      </c>
      <c r="L38" s="12">
        <f>COUNTIFS('OB History'!B:B,A38,'OB History'!D:D, 1)</f>
        <v>1</v>
      </c>
      <c r="M38" s="2">
        <f>COUNTIFS('OB History'!B:B,A38,'OB History'!D:D, 0)</f>
        <v>2</v>
      </c>
      <c r="N38" s="42">
        <f>LOOKUP(2, 1/('OB History'!$B:$B=A38), 'OB History'!$AD:$AD)</f>
        <v>0.33333333333333331</v>
      </c>
      <c r="O38" s="12">
        <f>SUMIFS('OB History'!F:F,'OB History'!B:B,A38)</f>
        <v>4</v>
      </c>
      <c r="P38" s="2">
        <f>SUMIFS('OB History'!E:E,'OB History'!B:B,A38)-O38</f>
        <v>6</v>
      </c>
      <c r="Q38" s="42">
        <f>LOOKUP(2, 1/('OB History'!$B:$B=A38), 'OB History'!$AB:$AB)</f>
        <v>0.41666666666666669</v>
      </c>
      <c r="R38" s="12">
        <f>SUMIFS('OB History'!H:H,'OB History'!B:B,'Old Bow v2'!A38)</f>
        <v>18</v>
      </c>
      <c r="S38" s="2">
        <f>SUMIFS('OB History'!G:G,'OB History'!B:B,'Old Bow v2'!A38)-R38</f>
        <v>22</v>
      </c>
      <c r="T38" s="42">
        <f>LOOKUP(2, 1/('OB History'!$B:$B=A38), 'OB History'!$AC:$AC)</f>
        <v>0.4466666666666666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2</v>
      </c>
    </row>
    <row r="39" spans="1:36" ht="15.75" x14ac:dyDescent="0.25">
      <c r="A39" s="2" t="s">
        <v>211</v>
      </c>
      <c r="B39" s="36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23</v>
      </c>
      <c r="I39" s="4">
        <f>AVERAGEIFS('OB History'!C:C,'OB History'!B:B,A39)</f>
        <v>4.5999999999999996</v>
      </c>
      <c r="J39" s="4">
        <f t="array" ref="J39">MEDIAN(IF('OB History'!B:B=A39, 'OB History'!C:C))</f>
        <v>5</v>
      </c>
      <c r="K39" s="13">
        <f t="array" ref="K39">MAX(IF('OB History'!B:B=A39, 'OB History'!C:C))</f>
        <v>6</v>
      </c>
      <c r="L39" s="12">
        <f>COUNTIFS('OB History'!B:B,A39,'OB History'!D:D, 1)</f>
        <v>3</v>
      </c>
      <c r="M39" s="2">
        <f>COUNTIFS('OB History'!B:B,A39,'OB History'!D:D, 0)</f>
        <v>2</v>
      </c>
      <c r="N39" s="42">
        <f>LOOKUP(2, 1/('OB History'!$B:$B=A39), 'OB History'!$AD:$AD)</f>
        <v>0.6</v>
      </c>
      <c r="O39" s="12">
        <f>SUMIFS('OB History'!F:F,'OB History'!B:B,A39)</f>
        <v>11</v>
      </c>
      <c r="P39" s="2">
        <f>SUMIFS('OB History'!E:E,'OB History'!B:B,A39)-O39</f>
        <v>9</v>
      </c>
      <c r="Q39" s="42">
        <f>LOOKUP(2, 1/('OB History'!$B:$B=A39), 'OB History'!$AB:$AB)</f>
        <v>0.55000000000000004</v>
      </c>
      <c r="R39" s="12">
        <f>SUMIFS('OB History'!H:H,'OB History'!B:B,'Old Bow v2'!A39)</f>
        <v>46</v>
      </c>
      <c r="S39" s="2">
        <f>SUMIFS('OB History'!G:G,'OB History'!B:B,'Old Bow v2'!A39)-R39</f>
        <v>38</v>
      </c>
      <c r="T39" s="42">
        <f>LOOKUP(2, 1/('OB History'!$B:$B=A39), 'OB History'!$AC:$AC)</f>
        <v>0.55199999999999994</v>
      </c>
      <c r="U39" s="2">
        <f>COUNTIFS('OB History'!$B:$B,$A$39,'OB History'!K:K, 1)</f>
        <v>1</v>
      </c>
      <c r="V39" s="2">
        <f>COUNTIFS('OB History'!$B:$B,$A$39,'OB History'!L:L, 1)</f>
        <v>2</v>
      </c>
      <c r="W39" s="2">
        <f>COUNTIFS('OB History'!$B:$B,$A$39,'OB History'!M:M, 1)</f>
        <v>1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0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2</v>
      </c>
      <c r="AH39" s="2">
        <f>COUNTIFS('OB History'!$B:$B,$A$39,'OB History'!X:X, 1)</f>
        <v>3</v>
      </c>
      <c r="AI39" s="2">
        <f>COUNTIFS('OB History'!$B:$B,$A$39,'OB History'!Y:Y, 1)</f>
        <v>0</v>
      </c>
      <c r="AJ39" s="2">
        <f>COUNTIFS('OB History'!$B:$B,$A$39,'OB History'!Z:Z, 1)</f>
        <v>2</v>
      </c>
    </row>
    <row r="40" spans="1:36" x14ac:dyDescent="0.25">
      <c r="A40" s="1" t="s">
        <v>41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178</v>
      </c>
      <c r="I40" s="4">
        <f>AVERAGEIFS('OB History'!C:C,'OB History'!B:B,A40)</f>
        <v>8.9</v>
      </c>
      <c r="J40" s="4">
        <f t="array" ref="J40">MEDIAN(IF('OB History'!B:B=A40, 'OB History'!C:C))</f>
        <v>8.5</v>
      </c>
      <c r="K40" s="13">
        <f t="array" ref="K40">MAX(IF('OB History'!B:B=A40, 'OB History'!C:C))</f>
        <v>21</v>
      </c>
      <c r="L40" s="12">
        <f>COUNTIFS('OB History'!B:B,A40,'OB History'!D:D, 1)</f>
        <v>10</v>
      </c>
      <c r="M40" s="2">
        <f>COUNTIFS('OB History'!B:B,A40,'OB History'!D:D, 0)</f>
        <v>10</v>
      </c>
      <c r="N40" s="42">
        <f>LOOKUP(2, 1/('OB History'!$B:$B=A40), 'OB History'!$AD:$AD)</f>
        <v>0.5</v>
      </c>
      <c r="O40" s="12">
        <f>SUMIFS('OB History'!F:F,'OB History'!B:B,A40)</f>
        <v>42</v>
      </c>
      <c r="P40" s="2">
        <f>SUMIFS('OB History'!E:E,'OB History'!B:B,A40)-O40</f>
        <v>44</v>
      </c>
      <c r="Q40" s="42">
        <f>LOOKUP(2, 1/('OB History'!$B:$B=A40), 'OB History'!$AB:$AB)</f>
        <v>0.48</v>
      </c>
      <c r="R40" s="12">
        <f>SUMIFS('OB History'!H:H,'OB History'!B:B,'Old Bow v2'!A40)</f>
        <v>173</v>
      </c>
      <c r="S40" s="2">
        <f>SUMIFS('OB History'!G:G,'OB History'!B:B,'Old Bow v2'!A40)-R40</f>
        <v>185</v>
      </c>
      <c r="T40" s="42">
        <f>LOOKUP(2, 1/('OB History'!$B:$B=A40), 'OB History'!$AC:$AC)</f>
        <v>0.47649999999999998</v>
      </c>
      <c r="U40" s="2">
        <f>COUNTIFS('OB History'!$B:$B,$A$40,'OB History'!K:K, 1)</f>
        <v>7</v>
      </c>
      <c r="V40" s="2">
        <f>COUNTIFS('OB History'!$B:$B,$A$40,'OB History'!L:L, 1)</f>
        <v>3</v>
      </c>
      <c r="W40" s="2">
        <f>COUNTIFS('OB History'!$B:$B,$A$40,'OB History'!M:M, 1)</f>
        <v>2</v>
      </c>
      <c r="X40" s="2">
        <f>COUNTIFS('OB History'!$B:$B,$A$40,'OB History'!N:N, 1)</f>
        <v>5</v>
      </c>
      <c r="Y40" s="2">
        <f>COUNTIFS('OB History'!$B:$B,$A$40,'OB History'!O:O, 1)</f>
        <v>1</v>
      </c>
      <c r="Z40" s="2">
        <f>COUNTIFS('OB History'!$B:$B,$A$40,'OB History'!P:P, 1)</f>
        <v>2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1</v>
      </c>
      <c r="AG40" s="2">
        <f>COUNTIFS('OB History'!$B:$B,$A$40,'OB History'!W:W, 1)</f>
        <v>6</v>
      </c>
      <c r="AH40" s="2">
        <f>COUNTIFS('OB History'!$B:$B,$A$40,'OB History'!X:X, 1)</f>
        <v>5</v>
      </c>
      <c r="AI40" s="2">
        <f>COUNTIFS('OB History'!$B:$B,$A$40,'OB History'!Y:Y, 1)</f>
        <v>4</v>
      </c>
      <c r="AJ40" s="2">
        <f>COUNTIFS('OB History'!$B:$B,$A$40,'OB History'!Z:Z, 1)</f>
        <v>6</v>
      </c>
    </row>
    <row r="41" spans="1:36" x14ac:dyDescent="0.25">
      <c r="A41" s="2" t="s">
        <v>3</v>
      </c>
      <c r="B41" s="6" t="s">
        <v>54</v>
      </c>
      <c r="C41" s="1" t="s">
        <v>131</v>
      </c>
      <c r="D41" s="3"/>
      <c r="E41" s="3">
        <v>3</v>
      </c>
      <c r="F41" s="3"/>
      <c r="G41" s="3"/>
      <c r="H41" s="12">
        <f>SUMIFS('OB History'!C:C,'OB History'!B:B,A41)</f>
        <v>804</v>
      </c>
      <c r="I41" s="4">
        <f>AVERAGEIFS('OB History'!C:C,'OB History'!B:B,A41)</f>
        <v>22.333333333333332</v>
      </c>
      <c r="J41" s="4">
        <f t="array" ref="J41">MEDIAN(IF('OB History'!B:B=A41, 'OB History'!C:C))</f>
        <v>21</v>
      </c>
      <c r="K41" s="13">
        <f t="array" ref="K41">MAX(IF('OB History'!B:B=A41, 'OB History'!C:C))</f>
        <v>44</v>
      </c>
      <c r="L41" s="12">
        <f>COUNTIFS('OB History'!B:B,A41,'OB History'!D:D, 1)</f>
        <v>19</v>
      </c>
      <c r="M41" s="2">
        <f>COUNTIFS('OB History'!B:B,A41,'OB History'!D:D, 0)</f>
        <v>17</v>
      </c>
      <c r="N41" s="42">
        <f>LOOKUP(2, 1/('OB History'!$B:$B=A41), 'OB History'!$AD:$AD)</f>
        <v>0.52777777777777779</v>
      </c>
      <c r="O41" s="12">
        <f>SUMIFS('OB History'!F:F,'OB History'!B:B,A41)</f>
        <v>73</v>
      </c>
      <c r="P41" s="2">
        <f>SUMIFS('OB History'!E:E,'OB History'!B:B,A41)-O41</f>
        <v>75</v>
      </c>
      <c r="Q41" s="42">
        <f>LOOKUP(2, 1/('OB History'!$B:$B=A41), 'OB History'!$AB:$AB)</f>
        <v>0.48888888888888893</v>
      </c>
      <c r="R41" s="12">
        <f>SUMIFS('OB History'!H:H,'OB History'!B:B,'Old Bow v2'!A41)</f>
        <v>297</v>
      </c>
      <c r="S41" s="2">
        <f>SUMIFS('OB History'!G:G,'OB History'!B:B,'Old Bow v2'!A41)-R41</f>
        <v>310</v>
      </c>
      <c r="T41" s="42">
        <f>LOOKUP(2, 1/('OB History'!$B:$B=A41), 'OB History'!$AC:$AC)</f>
        <v>0.4861111111111111</v>
      </c>
      <c r="U41" s="2">
        <f>COUNTIFS('OB History'!$B:$B,$A$41,'OB History'!K:K, 1)</f>
        <v>6</v>
      </c>
      <c r="V41" s="2">
        <f>COUNTIFS('OB History'!$B:$B,$A$41,'OB History'!L:L, 1)</f>
        <v>8</v>
      </c>
      <c r="W41" s="2">
        <f>COUNTIFS('OB History'!$B:$B,$A$41,'OB History'!M:M, 1)</f>
        <v>1</v>
      </c>
      <c r="X41" s="2">
        <f>COUNTIFS('OB History'!$B:$B,$A$41,'OB History'!N:N, 1)</f>
        <v>5</v>
      </c>
      <c r="Y41" s="2">
        <f>COUNTIFS('OB History'!$B:$B,$A$41,'OB History'!O:O, 1)</f>
        <v>5</v>
      </c>
      <c r="Z41" s="2">
        <f>COUNTIFS('OB History'!$B:$B,$A$41,'OB History'!P:P, 1)</f>
        <v>3</v>
      </c>
      <c r="AA41" s="2">
        <f>COUNTIFS('OB History'!$B:$B,$A$41,'OB History'!Q:Q, 1)</f>
        <v>6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2</v>
      </c>
      <c r="AF41" s="2">
        <f>COUNTIFS('OB History'!$B:$B,$A$41,'OB History'!V:V, 1)</f>
        <v>2</v>
      </c>
      <c r="AG41" s="2">
        <f>COUNTIFS('OB History'!$B:$B,$A$41,'OB History'!W:W, 1)</f>
        <v>3</v>
      </c>
      <c r="AH41" s="2">
        <f>COUNTIFS('OB History'!$B:$B,$A$41,'OB History'!X:X, 1)</f>
        <v>8</v>
      </c>
      <c r="AI41" s="2">
        <f>COUNTIFS('OB History'!$B:$B,$A$41,'OB History'!Y:Y, 1)</f>
        <v>14</v>
      </c>
      <c r="AJ41" s="2">
        <f>COUNTIFS('OB History'!$B:$B,$A$41,'OB History'!Z:Z, 1)</f>
        <v>10</v>
      </c>
    </row>
    <row r="42" spans="1:36" x14ac:dyDescent="0.25">
      <c r="A42" s="2" t="s">
        <v>120</v>
      </c>
      <c r="B42" s="6" t="s">
        <v>70</v>
      </c>
      <c r="C42" s="6" t="s">
        <v>70</v>
      </c>
      <c r="D42" s="3">
        <v>5</v>
      </c>
      <c r="E42" s="3">
        <v>1</v>
      </c>
      <c r="F42" s="3"/>
      <c r="G42" s="3"/>
      <c r="H42" s="12">
        <f>SUMIFS('OB History'!C:C,'OB History'!B:B,A42)</f>
        <v>1411</v>
      </c>
      <c r="I42" s="4">
        <f>AVERAGEIFS('OB History'!C:C,'OB History'!B:B,A42)</f>
        <v>14.546391752577319</v>
      </c>
      <c r="J42" s="4">
        <f t="array" ref="J42">MEDIAN(IF('OB History'!B:B=A42, 'OB History'!C:C))</f>
        <v>13</v>
      </c>
      <c r="K42" s="13">
        <f t="array" ref="K42">MAX(IF('OB History'!B:B=A42, 'OB History'!C:C))</f>
        <v>31</v>
      </c>
      <c r="L42" s="12">
        <f>COUNTIFS('OB History'!B:B,A42,'OB History'!D:D, 1)</f>
        <v>49</v>
      </c>
      <c r="M42" s="2">
        <f>COUNTIFS('OB History'!B:B,A42,'OB History'!D:D, 0)</f>
        <v>48</v>
      </c>
      <c r="N42" s="42">
        <f>LOOKUP(2, 1/('OB History'!$B:$B=A42), 'OB History'!$AD:$AD)</f>
        <v>0.50515463917525771</v>
      </c>
      <c r="O42" s="12">
        <f>SUMIFS('OB History'!F:F,'OB History'!B:B,A42)</f>
        <v>201</v>
      </c>
      <c r="P42" s="2">
        <f>SUMIFS('OB History'!E:E,'OB History'!B:B,A42)-O42</f>
        <v>197</v>
      </c>
      <c r="Q42" s="42">
        <f>LOOKUP(2, 1/('OB History'!$B:$B=A42), 'OB History'!$AB:$AB)</f>
        <v>0.51628865979381444</v>
      </c>
      <c r="R42" s="12">
        <f>SUMIFS('OB History'!H:H,'OB History'!B:B,'Old Bow v2'!A42)</f>
        <v>824</v>
      </c>
      <c r="S42" s="2">
        <f>SUMIFS('OB History'!G:G,'OB History'!B:B,'Old Bow v2'!A42)-R42</f>
        <v>822</v>
      </c>
      <c r="T42" s="42">
        <f>LOOKUP(2, 1/('OB History'!$B:$B=A42), 'OB History'!$AC:$AC)</f>
        <v>0.50628865979381432</v>
      </c>
      <c r="U42" s="2">
        <f>COUNTIFS('OB History'!$B:$B,$A$42,'OB History'!K:K, 1)</f>
        <v>8</v>
      </c>
      <c r="V42" s="2">
        <f>COUNTIFS('OB History'!$B:$B,$A$42,'OB History'!L:L, 1)</f>
        <v>19</v>
      </c>
      <c r="W42" s="2">
        <f>COUNTIFS('OB History'!$B:$B,$A$42,'OB History'!M:M, 1)</f>
        <v>3</v>
      </c>
      <c r="X42" s="2">
        <f>COUNTIFS('OB History'!$B:$B,$A$42,'OB History'!N:N, 1)</f>
        <v>24</v>
      </c>
      <c r="Y42" s="2">
        <f>COUNTIFS('OB History'!$B:$B,$A$42,'OB History'!O:O, 1)</f>
        <v>1</v>
      </c>
      <c r="Z42" s="2">
        <f>COUNTIFS('OB History'!$B:$B,$A$42,'OB History'!P:P, 1)</f>
        <v>10</v>
      </c>
      <c r="AA42" s="2">
        <f>COUNTIFS('OB History'!$B:$B,$A$42,'OB History'!Q:Q, 1)</f>
        <v>7</v>
      </c>
      <c r="AB42" s="2">
        <f>COUNTIFS('OB History'!$B:$B,$A$42,'OB History'!R:R, 1)</f>
        <v>6</v>
      </c>
      <c r="AC42" s="2">
        <f>COUNTIFS('OB History'!$B:$B,$A$42,'OB History'!S:S, 1)</f>
        <v>2</v>
      </c>
      <c r="AD42" s="2">
        <f>COUNTIFS('OB History'!$B:$B,$A$42,'OB History'!T:T, 1)</f>
        <v>3</v>
      </c>
      <c r="AE42" s="2">
        <f>COUNTIFS('OB History'!$B:$B,$A$42,'OB History'!U:U, 1)</f>
        <v>2</v>
      </c>
      <c r="AF42" s="2">
        <f>COUNTIFS('OB History'!$B:$B,$A$42,'OB History'!V:V, 1)</f>
        <v>2</v>
      </c>
      <c r="AG42" s="2">
        <f>COUNTIFS('OB History'!$B:$B,$A$42,'OB History'!W:W, 1)</f>
        <v>11</v>
      </c>
      <c r="AH42" s="2">
        <f>COUNTIFS('OB History'!$B:$B,$A$42,'OB History'!X:X, 1)</f>
        <v>48</v>
      </c>
      <c r="AI42" s="2">
        <f>COUNTIFS('OB History'!$B:$B,$A$42,'OB History'!Y:Y, 1)</f>
        <v>31</v>
      </c>
      <c r="AJ42" s="2">
        <f>COUNTIFS('OB History'!$B:$B,$A$42,'OB History'!Z:Z, 1)</f>
        <v>23</v>
      </c>
    </row>
    <row r="43" spans="1:36" x14ac:dyDescent="0.25">
      <c r="A43" s="2" t="s">
        <v>14</v>
      </c>
      <c r="B43" s="2" t="s">
        <v>70</v>
      </c>
      <c r="C43" s="2" t="s">
        <v>70</v>
      </c>
      <c r="D43" s="3">
        <v>5</v>
      </c>
      <c r="E43" s="3">
        <v>1</v>
      </c>
      <c r="F43" s="3"/>
      <c r="G43" s="3"/>
      <c r="H43" s="12">
        <f>SUMIFS('OB History'!C:C,'OB History'!B:B,A43)</f>
        <v>1547</v>
      </c>
      <c r="I43" s="4">
        <f>AVERAGEIFS('OB History'!C:C,'OB History'!B:B,A43)</f>
        <v>23.439393939393938</v>
      </c>
      <c r="J43" s="4">
        <f t="array" ref="J43">MEDIAN(IF('OB History'!B:B=A43, 'OB History'!C:C))</f>
        <v>22.5</v>
      </c>
      <c r="K43" s="13">
        <f t="array" ref="K43">MAX(IF('OB History'!B:B=A43, 'OB History'!C:C))</f>
        <v>55</v>
      </c>
      <c r="L43" s="12">
        <f>COUNTIFS('OB History'!B:B,A43,'OB History'!D:D, 1)</f>
        <v>23</v>
      </c>
      <c r="M43" s="2">
        <f>COUNTIFS('OB History'!B:B,A43,'OB History'!D:D, 0)</f>
        <v>43</v>
      </c>
      <c r="N43" s="42">
        <f>LOOKUP(2, 1/('OB History'!$B:$B=A43), 'OB History'!$AD:$AD)</f>
        <v>0.34848484848484851</v>
      </c>
      <c r="O43" s="12">
        <f>SUMIFS('OB History'!F:F,'OB History'!B:B,A43)</f>
        <v>115</v>
      </c>
      <c r="P43" s="2">
        <f>SUMIFS('OB History'!E:E,'OB History'!B:B,A43)-O43</f>
        <v>155</v>
      </c>
      <c r="Q43" s="42">
        <f>LOOKUP(2, 1/('OB History'!$B:$B=A43), 'OB History'!$AB:$AB)</f>
        <v>0.41742424242424236</v>
      </c>
      <c r="R43" s="12">
        <f>SUMIFS('OB History'!H:H,'OB History'!B:B,'Old Bow v2'!A43)</f>
        <v>529</v>
      </c>
      <c r="S43" s="2">
        <f>SUMIFS('OB History'!G:G,'OB History'!B:B,'Old Bow v2'!A43)-R43</f>
        <v>598</v>
      </c>
      <c r="T43" s="42">
        <f>LOOKUP(2, 1/('OB History'!$B:$B=A43), 'OB History'!$AC:$AC)</f>
        <v>0.46651515151515144</v>
      </c>
      <c r="U43" s="2">
        <f>COUNTIFS('OB History'!$B:$B,$A$43,'OB History'!K:K, 1)</f>
        <v>6</v>
      </c>
      <c r="V43" s="2">
        <f>COUNTIFS('OB History'!$B:$B,$A$43,'OB History'!L:L, 1)</f>
        <v>5</v>
      </c>
      <c r="W43" s="2">
        <f>COUNTIFS('OB History'!$B:$B,$A$43,'OB History'!M:M, 1)</f>
        <v>0</v>
      </c>
      <c r="X43" s="2">
        <f>COUNTIFS('OB History'!$B:$B,$A$43,'OB History'!N:N, 1)</f>
        <v>18</v>
      </c>
      <c r="Y43" s="2">
        <f>COUNTIFS('OB History'!$B:$B,$A$43,'OB History'!O:O, 1)</f>
        <v>2</v>
      </c>
      <c r="Z43" s="2">
        <f>COUNTIFS('OB History'!$B:$B,$A$43,'OB History'!P:P, 1)</f>
        <v>10</v>
      </c>
      <c r="AA43" s="2">
        <f>COUNTIFS('OB History'!$B:$B,$A$43,'OB History'!Q:Q, 1)</f>
        <v>5</v>
      </c>
      <c r="AB43" s="2">
        <f>COUNTIFS('OB History'!$B:$B,$A$43,'OB History'!R:R, 1)</f>
        <v>2</v>
      </c>
      <c r="AC43" s="2">
        <f>COUNTIFS('OB History'!$B:$B,$A$43,'OB History'!S:S, 1)</f>
        <v>1</v>
      </c>
      <c r="AD43" s="2">
        <f>COUNTIFS('OB History'!$B:$B,$A$43,'OB History'!T:T, 1)</f>
        <v>1</v>
      </c>
      <c r="AE43" s="2">
        <f>COUNTIFS('OB History'!$B:$B,$A$43,'OB History'!U:U, 1)</f>
        <v>2</v>
      </c>
      <c r="AF43" s="2">
        <f>COUNTIFS('OB History'!$B:$B,$A$43,'OB History'!V:V, 1)</f>
        <v>1</v>
      </c>
      <c r="AG43" s="2">
        <f>COUNTIFS('OB History'!$B:$B,$A$43,'OB History'!W:W, 1)</f>
        <v>11</v>
      </c>
      <c r="AH43" s="2">
        <f>COUNTIFS('OB History'!$B:$B,$A$43,'OB History'!X:X, 1)</f>
        <v>24</v>
      </c>
      <c r="AI43" s="2">
        <f>COUNTIFS('OB History'!$B:$B,$A$43,'OB History'!Y:Y, 1)</f>
        <v>13</v>
      </c>
      <c r="AJ43" s="2">
        <f>COUNTIFS('OB History'!$B:$B,$A$43,'OB History'!Z:Z, 1)</f>
        <v>14</v>
      </c>
    </row>
    <row r="44" spans="1:36" x14ac:dyDescent="0.25">
      <c r="A44" s="2" t="s">
        <v>249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3</v>
      </c>
      <c r="I44" s="4">
        <f>AVERAGEIFS('OB History'!C:C,'OB History'!B:B,A44)</f>
        <v>3</v>
      </c>
      <c r="J44" s="4">
        <f t="array" ref="J44">MEDIAN(IF('OB History'!B:B=A44, 'OB History'!C:C))</f>
        <v>3</v>
      </c>
      <c r="K44" s="13">
        <f t="array" ref="K44">MAX(IF('OB History'!B:B=A44, 'OB History'!C:C))</f>
        <v>3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2</v>
      </c>
      <c r="Q44" s="42">
        <f>LOOKUP(2, 1/('OB History'!$B:$B=A44), 'OB History'!$AB:$AB)</f>
        <v>0.6</v>
      </c>
      <c r="R44" s="12">
        <f>SUMIFS('OB History'!H:H,'OB History'!B:B,'Old Bow v2'!A44)</f>
        <v>11</v>
      </c>
      <c r="S44" s="2">
        <f>SUMIFS('OB History'!G:G,'OB History'!B:B,'Old Bow v2'!A44)-R44</f>
        <v>10</v>
      </c>
      <c r="T44" s="42">
        <f>LOOKUP(2, 1/('OB History'!$B:$B=A44), 'OB History'!$AC:$AC)</f>
        <v>0.52</v>
      </c>
      <c r="U44" s="2">
        <f>COUNTIFS('OB History'!$B:$B,$A$44,'OB History'!K:K, 1)</f>
        <v>1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0</v>
      </c>
      <c r="AI44" s="2">
        <f>COUNTIFS('OB History'!$B:$B,$A$44,'OB History'!Y:Y, 1)</f>
        <v>1</v>
      </c>
      <c r="AJ44" s="2">
        <f>COUNTIFS('OB History'!$B:$B,$A$44,'OB History'!Z:Z, 1)</f>
        <v>1</v>
      </c>
    </row>
    <row r="45" spans="1:36" x14ac:dyDescent="0.25">
      <c r="A45" s="2" t="s">
        <v>133</v>
      </c>
      <c r="B45" s="2" t="s">
        <v>54</v>
      </c>
      <c r="C45" s="2" t="s">
        <v>70</v>
      </c>
      <c r="D45" s="3">
        <v>1</v>
      </c>
      <c r="E45" s="3"/>
      <c r="F45" s="3">
        <v>1</v>
      </c>
      <c r="G45" s="3"/>
      <c r="H45" s="12">
        <f>SUMIFS('OB History'!C:C,'OB History'!B:B,A45)</f>
        <v>313</v>
      </c>
      <c r="I45" s="4">
        <f>AVERAGEIFS('OB History'!C:C,'OB History'!B:B,A45)</f>
        <v>14.227272727272727</v>
      </c>
      <c r="J45" s="4">
        <f t="array" ref="J45">MEDIAN(IF('OB History'!B:B=A45, 'OB History'!C:C))</f>
        <v>14.5</v>
      </c>
      <c r="K45" s="13">
        <f t="array" ref="K45">MAX(IF('OB History'!B:B=A45, 'OB History'!C:C))</f>
        <v>26</v>
      </c>
      <c r="L45" s="12">
        <f>COUNTIFS('OB History'!B:B,A45,'OB History'!D:D, 1)</f>
        <v>11</v>
      </c>
      <c r="M45" s="2">
        <f>COUNTIFS('OB History'!B:B,A45,'OB History'!D:D, 0)</f>
        <v>11</v>
      </c>
      <c r="N45" s="42">
        <f>LOOKUP(2, 1/('OB History'!$B:$B=A45), 'OB History'!$AD:$AD)</f>
        <v>0.5</v>
      </c>
      <c r="O45" s="12">
        <f>SUMIFS('OB History'!F:F,'OB History'!B:B,A45)</f>
        <v>48</v>
      </c>
      <c r="P45" s="2">
        <f>SUMIFS('OB History'!E:E,'OB History'!B:B,A45)-O45</f>
        <v>47</v>
      </c>
      <c r="Q45" s="42">
        <f>LOOKUP(2, 1/('OB History'!$B:$B=A45), 'OB History'!$AB:$AB)</f>
        <v>0.5022727272727272</v>
      </c>
      <c r="R45" s="12">
        <f>SUMIFS('OB History'!H:H,'OB History'!B:B,'Old Bow v2'!A45)</f>
        <v>194</v>
      </c>
      <c r="S45" s="2">
        <f>SUMIFS('OB History'!G:G,'OB History'!B:B,'Old Bow v2'!A45)-R45</f>
        <v>205</v>
      </c>
      <c r="T45" s="42">
        <f>LOOKUP(2, 1/('OB History'!$B:$B=A45), 'OB History'!$AC:$AC)</f>
        <v>0.48545454545454553</v>
      </c>
      <c r="U45" s="2">
        <f>COUNTIFS('OB History'!$B:$B,$A$45,'OB History'!K:K, 1)</f>
        <v>5</v>
      </c>
      <c r="V45" s="2">
        <f>COUNTIFS('OB History'!$B:$B,$A$45,'OB History'!L:L, 1)</f>
        <v>6</v>
      </c>
      <c r="W45" s="2">
        <f>COUNTIFS('OB History'!$B:$B,$A$45,'OB History'!M:M, 1)</f>
        <v>0</v>
      </c>
      <c r="X45" s="2">
        <f>COUNTIFS('OB History'!$B:$B,$A$45,'OB History'!N:N, 1)</f>
        <v>3</v>
      </c>
      <c r="Y45" s="2">
        <f>COUNTIFS('OB History'!$B:$B,$A$45,'OB History'!O:O, 1)</f>
        <v>3</v>
      </c>
      <c r="Z45" s="2">
        <f>COUNTIFS('OB History'!$B:$B,$A$45,'OB History'!P:P, 1)</f>
        <v>4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1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8</v>
      </c>
      <c r="AI45" s="2">
        <f>COUNTIFS('OB History'!$B:$B,$A$45,'OB History'!Y:Y, 1)</f>
        <v>7</v>
      </c>
      <c r="AJ45" s="2">
        <f>COUNTIFS('OB History'!$B:$B,$A$45,'OB History'!Z:Z, 1)</f>
        <v>7</v>
      </c>
    </row>
    <row r="46" spans="1:36" x14ac:dyDescent="0.25">
      <c r="A46" s="1" t="s">
        <v>37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13">
        <f t="array" ref="K46">MAX(IF('OB History'!B:B=A46, 'OB History'!C:C))</f>
        <v>4</v>
      </c>
      <c r="L46" s="12">
        <f>COUNTIFS('OB History'!B:B,A46,'OB History'!D:D, 1)</f>
        <v>1</v>
      </c>
      <c r="M46" s="2">
        <f>COUNTIFS('OB History'!B:B,A46,'OB History'!D:D, 0)</f>
        <v>0</v>
      </c>
      <c r="N46" s="42">
        <f>LOOKUP(2, 1/('OB History'!$B:$B=A46), 'OB History'!$AD:$AD)</f>
        <v>1</v>
      </c>
      <c r="O46" s="12">
        <f>SUMIFS('OB History'!F:F,'OB History'!B:B,A46)</f>
        <v>3</v>
      </c>
      <c r="P46" s="2">
        <f>SUMIFS('OB History'!E:E,'OB History'!B:B,A46)-O46</f>
        <v>0</v>
      </c>
      <c r="Q46" s="42">
        <f>LOOKUP(2, 1/('OB History'!$B:$B=A46), 'OB History'!$AB:$AB)</f>
        <v>1</v>
      </c>
      <c r="R46" s="12">
        <f>SUMIFS('OB History'!H:H,'OB History'!B:B,'Old Bow v2'!A46)</f>
        <v>9</v>
      </c>
      <c r="S46" s="2">
        <f>SUMIFS('OB History'!G:G,'OB History'!B:B,'Old Bow v2'!A46)-R46</f>
        <v>4</v>
      </c>
      <c r="T46" s="42">
        <f>LOOKUP(2, 1/('OB History'!$B:$B=A46), 'OB History'!$AC:$AC)</f>
        <v>0.69</v>
      </c>
      <c r="U46" s="2">
        <f>COUNTIFS('OB History'!$B:$B,$A$46,'OB History'!K:K, 1)</f>
        <v>0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1</v>
      </c>
      <c r="AI46" s="2">
        <f>COUNTIFS('OB History'!$B:$B,$A$46,'OB History'!Y:Y, 1)</f>
        <v>0</v>
      </c>
      <c r="AJ46" s="2">
        <f>COUNTIFS('OB History'!$B:$B,$A$46,'OB History'!Z:Z, 1)</f>
        <v>1</v>
      </c>
    </row>
    <row r="47" spans="1:36" x14ac:dyDescent="0.25">
      <c r="A47" s="2" t="s">
        <v>12</v>
      </c>
      <c r="B47" s="6" t="s">
        <v>98</v>
      </c>
      <c r="C47" s="1" t="s">
        <v>131</v>
      </c>
      <c r="D47" s="3">
        <v>11</v>
      </c>
      <c r="E47" s="3">
        <v>5</v>
      </c>
      <c r="F47" s="3">
        <v>1</v>
      </c>
      <c r="G47" s="3"/>
      <c r="H47" s="12">
        <f>SUMIFS('OB History'!C:C,'OB History'!B:B,A47)</f>
        <v>2926</v>
      </c>
      <c r="I47" s="4">
        <f>AVERAGEIFS('OB History'!C:C,'OB History'!B:B,A47)</f>
        <v>25.443478260869565</v>
      </c>
      <c r="J47" s="4">
        <f t="array" ref="J47">MEDIAN(IF('OB History'!B:B=A47, 'OB History'!C:C))</f>
        <v>24</v>
      </c>
      <c r="K47" s="13">
        <f t="array" ref="K47">MAX(IF('OB History'!B:B=A47, 'OB History'!C:C))</f>
        <v>58</v>
      </c>
      <c r="L47" s="12">
        <f>COUNTIFS('OB History'!B:B,A47,'OB History'!D:D, 1)</f>
        <v>63</v>
      </c>
      <c r="M47" s="2">
        <f>COUNTIFS('OB History'!B:B,A47,'OB History'!D:D, 0)</f>
        <v>52</v>
      </c>
      <c r="N47" s="42">
        <f>LOOKUP(2, 1/('OB History'!$B:$B=A47), 'OB History'!$AD:$AD)</f>
        <v>0.54782608695652169</v>
      </c>
      <c r="O47" s="12">
        <f>SUMIFS('OB History'!F:F,'OB History'!B:B,A47)</f>
        <v>249</v>
      </c>
      <c r="P47" s="2">
        <f>SUMIFS('OB History'!E:E,'OB History'!B:B,A47)-O47</f>
        <v>222</v>
      </c>
      <c r="Q47" s="42">
        <f>LOOKUP(2, 1/('OB History'!$B:$B=A47), 'OB History'!$AB:$AB)</f>
        <v>0.5304347826086957</v>
      </c>
      <c r="R47" s="12">
        <f>SUMIFS('OB History'!H:H,'OB History'!B:B,'Old Bow v2'!A47)</f>
        <v>1007</v>
      </c>
      <c r="S47" s="2">
        <f>SUMIFS('OB History'!G:G,'OB History'!B:B,'Old Bow v2'!A47)-R47</f>
        <v>948</v>
      </c>
      <c r="T47" s="42">
        <f>LOOKUP(2, 1/('OB History'!$B:$B=A47), 'OB History'!$AC:$AC)</f>
        <v>0.51695652173913076</v>
      </c>
      <c r="U47" s="2">
        <f>COUNTIFS('OB History'!$B:$B,$A$47,'OB History'!K:K, 1)</f>
        <v>17</v>
      </c>
      <c r="V47" s="2">
        <f>COUNTIFS('OB History'!$B:$B,$A$47,'OB History'!L:L, 1)</f>
        <v>18</v>
      </c>
      <c r="W47" s="2">
        <f>COUNTIFS('OB History'!$B:$B,$A$47,'OB History'!M:M, 1)</f>
        <v>6</v>
      </c>
      <c r="X47" s="2">
        <f>COUNTIFS('OB History'!$B:$B,$A$47,'OB History'!N:N, 1)</f>
        <v>34</v>
      </c>
      <c r="Y47" s="2">
        <f>COUNTIFS('OB History'!$B:$B,$A$47,'OB History'!O:O, 1)</f>
        <v>7</v>
      </c>
      <c r="Z47" s="2">
        <f>COUNTIFS('OB History'!$B:$B,$A$47,'OB History'!P:P, 1)</f>
        <v>20</v>
      </c>
      <c r="AA47" s="2">
        <f>COUNTIFS('OB History'!$B:$B,$A$47,'OB History'!Q:Q, 1)</f>
        <v>8</v>
      </c>
      <c r="AB47" s="2">
        <f>COUNTIFS('OB History'!$B:$B,$A$47,'OB History'!R:R, 1)</f>
        <v>12</v>
      </c>
      <c r="AC47" s="2">
        <f>COUNTIFS('OB History'!$B:$B,$A$47,'OB History'!S:S, 1)</f>
        <v>2</v>
      </c>
      <c r="AD47" s="2">
        <f>COUNTIFS('OB History'!$B:$B,$A$47,'OB History'!T:T, 1)</f>
        <v>5</v>
      </c>
      <c r="AE47" s="2">
        <f>COUNTIFS('OB History'!$B:$B,$A$47,'OB History'!U:U, 1)</f>
        <v>3</v>
      </c>
      <c r="AF47" s="2">
        <f>COUNTIFS('OB History'!$B:$B,$A$47,'OB History'!V:V, 1)</f>
        <v>5</v>
      </c>
      <c r="AG47" s="2">
        <f>COUNTIFS('OB History'!$B:$B,$A$47,'OB History'!W:W, 1)</f>
        <v>20</v>
      </c>
      <c r="AH47" s="2">
        <f>COUNTIFS('OB History'!$B:$B,$A$47,'OB History'!X:X, 1)</f>
        <v>33</v>
      </c>
      <c r="AI47" s="2">
        <f>COUNTIFS('OB History'!$B:$B,$A$47,'OB History'!Y:Y, 1)</f>
        <v>27</v>
      </c>
      <c r="AJ47" s="2">
        <f>COUNTIFS('OB History'!$B:$B,$A$47,'OB History'!Z:Z, 1)</f>
        <v>31</v>
      </c>
    </row>
    <row r="48" spans="1:36" x14ac:dyDescent="0.25">
      <c r="A48" s="2" t="s">
        <v>2</v>
      </c>
      <c r="B48" s="6" t="s">
        <v>54</v>
      </c>
      <c r="C48" s="2" t="s">
        <v>70</v>
      </c>
      <c r="D48" s="3">
        <v>10</v>
      </c>
      <c r="E48" s="3"/>
      <c r="F48" s="3">
        <v>1</v>
      </c>
      <c r="G48" s="3"/>
      <c r="H48" s="12">
        <f>SUMIFS('OB History'!C:C,'OB History'!B:B,A48)</f>
        <v>1699</v>
      </c>
      <c r="I48" s="4">
        <f>AVERAGEIFS('OB History'!C:C,'OB History'!B:B,A48)</f>
        <v>29.807017543859651</v>
      </c>
      <c r="J48" s="4">
        <f t="array" ref="J48">MEDIAN(IF('OB History'!B:B=A48, 'OB History'!C:C))</f>
        <v>28</v>
      </c>
      <c r="K48" s="13">
        <f t="array" ref="K48">MAX(IF('OB History'!B:B=A48, 'OB History'!C:C))</f>
        <v>68</v>
      </c>
      <c r="L48" s="12">
        <f>COUNTIFS('OB History'!B:B,A48,'OB History'!D:D, 1)</f>
        <v>36</v>
      </c>
      <c r="M48" s="2">
        <f>COUNTIFS('OB History'!B:B,A48,'OB History'!D:D, 0)</f>
        <v>21</v>
      </c>
      <c r="N48" s="42">
        <f>LOOKUP(2, 1/('OB History'!$B:$B=A48), 'OB History'!$AD:$AD)</f>
        <v>0.63157894736842102</v>
      </c>
      <c r="O48" s="12">
        <f>SUMIFS('OB History'!F:F,'OB History'!B:B,A48)</f>
        <v>140</v>
      </c>
      <c r="P48" s="2">
        <f>SUMIFS('OB History'!E:E,'OB History'!B:B,A48)-O48</f>
        <v>94</v>
      </c>
      <c r="Q48" s="42">
        <f>LOOKUP(2, 1/('OB History'!$B:$B=A48), 'OB History'!$AB:$AB)</f>
        <v>0.62543859649122813</v>
      </c>
      <c r="R48" s="12">
        <f>SUMIFS('OB History'!H:H,'OB History'!B:B,'Old Bow v2'!A48)</f>
        <v>536</v>
      </c>
      <c r="S48" s="2">
        <f>SUMIFS('OB History'!G:G,'OB History'!B:B,'Old Bow v2'!A48)-R48</f>
        <v>439</v>
      </c>
      <c r="T48" s="42">
        <f>LOOKUP(2, 1/('OB History'!$B:$B=A48), 'OB History'!$AC:$AC)</f>
        <v>0.56385964912280717</v>
      </c>
      <c r="U48" s="2">
        <f>COUNTIFS('OB History'!$B:$B,$A$48,'OB History'!K:K, 1)</f>
        <v>14</v>
      </c>
      <c r="V48" s="2">
        <f>COUNTIFS('OB History'!$B:$B,$A$48,'OB History'!L:L, 1)</f>
        <v>16</v>
      </c>
      <c r="W48" s="2">
        <f>COUNTIFS('OB History'!$B:$B,$A$48,'OB History'!M:M, 1)</f>
        <v>5</v>
      </c>
      <c r="X48" s="2">
        <f>COUNTIFS('OB History'!$B:$B,$A$48,'OB History'!N:N, 1)</f>
        <v>19</v>
      </c>
      <c r="Y48" s="2">
        <f>COUNTIFS('OB History'!$B:$B,$A$48,'OB History'!O:O, 1)</f>
        <v>3</v>
      </c>
      <c r="Z48" s="2">
        <f>COUNTIFS('OB History'!$B:$B,$A$48,'OB History'!P:P, 1)</f>
        <v>8</v>
      </c>
      <c r="AA48" s="2">
        <f>COUNTIFS('OB History'!$B:$B,$A$48,'OB History'!Q:Q, 1)</f>
        <v>4</v>
      </c>
      <c r="AB48" s="2">
        <f>COUNTIFS('OB History'!$B:$B,$A$48,'OB History'!R:R, 1)</f>
        <v>4</v>
      </c>
      <c r="AC48" s="2">
        <f>COUNTIFS('OB History'!$B:$B,$A$48,'OB History'!S:S, 1)</f>
        <v>0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0</v>
      </c>
      <c r="AG48" s="2">
        <f>COUNTIFS('OB History'!$B:$B,$A$48,'OB History'!W:W, 1)</f>
        <v>10</v>
      </c>
      <c r="AH48" s="2">
        <f>COUNTIFS('OB History'!$B:$B,$A$48,'OB History'!X:X, 1)</f>
        <v>21</v>
      </c>
      <c r="AI48" s="2">
        <f>COUNTIFS('OB History'!$B:$B,$A$48,'OB History'!Y:Y, 1)</f>
        <v>18</v>
      </c>
      <c r="AJ48" s="2">
        <f>COUNTIFS('OB History'!$B:$B,$A$48,'OB History'!Z:Z, 1)</f>
        <v>15</v>
      </c>
    </row>
    <row r="49" spans="1:36" x14ac:dyDescent="0.25">
      <c r="A49" s="2" t="s">
        <v>48</v>
      </c>
      <c r="B49" s="6" t="s">
        <v>54</v>
      </c>
      <c r="C49" s="6" t="s">
        <v>70</v>
      </c>
      <c r="D49" s="3"/>
      <c r="E49" s="3"/>
      <c r="F49" s="3"/>
      <c r="G49" s="3"/>
      <c r="H49" s="12">
        <f>SUMIFS('OB History'!C:C,'OB History'!B:B,A49)</f>
        <v>102</v>
      </c>
      <c r="I49" s="4">
        <f>AVERAGEIFS('OB History'!C:C,'OB History'!B:B,A49)</f>
        <v>17</v>
      </c>
      <c r="J49" s="4">
        <f t="array" ref="J49">MEDIAN(IF('OB History'!B:B=A49, 'OB History'!C:C))</f>
        <v>14</v>
      </c>
      <c r="K49" s="13">
        <f t="array" ref="K49">MAX(IF('OB History'!B:B=A49, 'OB History'!C:C))</f>
        <v>29</v>
      </c>
      <c r="L49" s="12">
        <f>COUNTIFS('OB History'!B:B,A49,'OB History'!D:D, 1)</f>
        <v>5</v>
      </c>
      <c r="M49" s="2">
        <f>COUNTIFS('OB History'!B:B,A49,'OB History'!D:D, 0)</f>
        <v>1</v>
      </c>
      <c r="N49" s="42">
        <f>LOOKUP(2, 1/('OB History'!$B:$B=A49), 'OB History'!$AD:$AD)</f>
        <v>0.83333333333333337</v>
      </c>
      <c r="O49" s="12">
        <f>SUMIFS('OB History'!F:F,'OB History'!B:B,A49)</f>
        <v>17</v>
      </c>
      <c r="P49" s="2">
        <f>SUMIFS('OB History'!E:E,'OB History'!B:B,A49)-O49</f>
        <v>11</v>
      </c>
      <c r="Q49" s="42">
        <f>LOOKUP(2, 1/('OB History'!$B:$B=A49), 'OB History'!$AB:$AB)</f>
        <v>0.61666666666666659</v>
      </c>
      <c r="R49" s="12">
        <f>SUMIFS('OB History'!H:H,'OB History'!B:B,'Old Bow v2'!A49)</f>
        <v>66</v>
      </c>
      <c r="S49" s="2">
        <f>SUMIFS('OB History'!G:G,'OB History'!B:B,'Old Bow v2'!A49)-R49</f>
        <v>48</v>
      </c>
      <c r="T49" s="42">
        <f>LOOKUP(2, 1/('OB History'!$B:$B=A49), 'OB History'!$AC:$AC)</f>
        <v>0.58166666666666667</v>
      </c>
      <c r="U49" s="2">
        <f>COUNTIFS('OB History'!$B:$B,$A$49,'OB History'!K:K, 1)</f>
        <v>1</v>
      </c>
      <c r="V49" s="2">
        <f>COUNTIFS('OB History'!$B:$B,$A$49,'OB History'!L:L, 1)</f>
        <v>2</v>
      </c>
      <c r="W49" s="2">
        <f>COUNTIFS('OB History'!$B:$B,$A$49,'OB History'!M:M, 1)</f>
        <v>1</v>
      </c>
      <c r="X49" s="2">
        <f>COUNTIFS('OB History'!$B:$B,$A$49,'OB History'!N:N, 1)</f>
        <v>2</v>
      </c>
      <c r="Y49" s="2">
        <f>COUNTIFS('OB History'!$B:$B,$A$49,'OB History'!O:O, 1)</f>
        <v>2</v>
      </c>
      <c r="Z49" s="2">
        <f>COUNTIFS('OB History'!$B:$B,$A$49,'OB History'!P:P, 1)</f>
        <v>1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1</v>
      </c>
      <c r="AH49" s="2">
        <f>COUNTIFS('OB History'!$B:$B,$A$49,'OB History'!X:X, 1)</f>
        <v>1</v>
      </c>
      <c r="AI49" s="2">
        <f>COUNTIFS('OB History'!$B:$B,$A$49,'OB History'!Y:Y, 1)</f>
        <v>0</v>
      </c>
      <c r="AJ49" s="2">
        <f>COUNTIFS('OB History'!$B:$B,$A$49,'OB History'!Z:Z, 1)</f>
        <v>0</v>
      </c>
    </row>
    <row r="50" spans="1:36" x14ac:dyDescent="0.25">
      <c r="A50" s="2" t="s">
        <v>5</v>
      </c>
      <c r="B50" s="6" t="s">
        <v>98</v>
      </c>
      <c r="C50" s="1" t="s">
        <v>131</v>
      </c>
      <c r="D50" s="3">
        <v>3</v>
      </c>
      <c r="E50" s="3"/>
      <c r="F50" s="3"/>
      <c r="G50" s="3"/>
      <c r="H50" s="12">
        <f>SUMIFS('OB History'!C:C,'OB History'!B:B,A50)</f>
        <v>1191</v>
      </c>
      <c r="I50" s="4">
        <f>AVERAGEIFS('OB History'!C:C,'OB History'!B:B,A50)</f>
        <v>22.471698113207548</v>
      </c>
      <c r="J50" s="4">
        <f t="array" ref="J50">MEDIAN(IF('OB History'!B:B=A50, 'OB History'!C:C))</f>
        <v>21</v>
      </c>
      <c r="K50" s="13">
        <f t="array" ref="K50">MAX(IF('OB History'!B:B=A50, 'OB History'!C:C))</f>
        <v>51</v>
      </c>
      <c r="L50" s="12">
        <f>COUNTIFS('OB History'!B:B,A50,'OB History'!D:D, 1)</f>
        <v>21</v>
      </c>
      <c r="M50" s="2">
        <f>COUNTIFS('OB History'!B:B,A50,'OB History'!D:D, 0)</f>
        <v>32</v>
      </c>
      <c r="N50" s="42">
        <f>LOOKUP(2, 1/('OB History'!$B:$B=A50), 'OB History'!$AD:$AD)</f>
        <v>0.39622641509433965</v>
      </c>
      <c r="O50" s="12">
        <f>SUMIFS('OB History'!F:F,'OB History'!B:B,A50)</f>
        <v>104</v>
      </c>
      <c r="P50" s="2">
        <f>SUMIFS('OB History'!E:E,'OB History'!B:B,A50)-O50</f>
        <v>123</v>
      </c>
      <c r="Q50" s="42">
        <f>LOOKUP(2, 1/('OB History'!$B:$B=A50), 'OB History'!$AB:$AB)</f>
        <v>0.45283018867924524</v>
      </c>
      <c r="R50" s="12">
        <f>SUMIFS('OB History'!H:H,'OB History'!B:B,'Old Bow v2'!A50)</f>
        <v>462</v>
      </c>
      <c r="S50" s="2">
        <f>SUMIFS('OB History'!G:G,'OB History'!B:B,'Old Bow v2'!A50)-R50</f>
        <v>490</v>
      </c>
      <c r="T50" s="42">
        <f>LOOKUP(2, 1/('OB History'!$B:$B=A50), 'OB History'!$AC:$AC)</f>
        <v>0.48056603773584899</v>
      </c>
      <c r="U50" s="2">
        <f>COUNTIFS('OB History'!$B:$B,$A$50,'OB History'!K:K, 1)</f>
        <v>15</v>
      </c>
      <c r="V50" s="2">
        <f>COUNTIFS('OB History'!$B:$B,$A$50,'OB History'!L:L, 1)</f>
        <v>5</v>
      </c>
      <c r="W50" s="2">
        <f>COUNTIFS('OB History'!$B:$B,$A$50,'OB History'!M:M, 1)</f>
        <v>7</v>
      </c>
      <c r="X50" s="2">
        <f>COUNTIFS('OB History'!$B:$B,$A$50,'OB History'!N:N, 1)</f>
        <v>10</v>
      </c>
      <c r="Y50" s="2">
        <f>COUNTIFS('OB History'!$B:$B,$A$50,'OB History'!O:O, 1)</f>
        <v>5</v>
      </c>
      <c r="Z50" s="2">
        <f>COUNTIFS('OB History'!$B:$B,$A$50,'OB History'!P:P, 1)</f>
        <v>6</v>
      </c>
      <c r="AA50" s="2">
        <f>COUNTIFS('OB History'!$B:$B,$A$50,'OB History'!Q:Q, 1)</f>
        <v>2</v>
      </c>
      <c r="AB50" s="2">
        <f>COUNTIFS('OB History'!$B:$B,$A$50,'OB History'!R:R, 1)</f>
        <v>5</v>
      </c>
      <c r="AC50" s="2">
        <f>COUNTIFS('OB History'!$B:$B,$A$50,'OB History'!S:S, 1)</f>
        <v>0</v>
      </c>
      <c r="AD50" s="2">
        <f>COUNTIFS('OB History'!$B:$B,$A$50,'OB History'!T:T, 1)</f>
        <v>1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7</v>
      </c>
      <c r="AH50" s="2">
        <f>COUNTIFS('OB History'!$B:$B,$A$50,'OB History'!X:X, 1)</f>
        <v>16</v>
      </c>
      <c r="AI50" s="2">
        <f>COUNTIFS('OB History'!$B:$B,$A$50,'OB History'!Y:Y, 1)</f>
        <v>11</v>
      </c>
      <c r="AJ50" s="2">
        <f>COUNTIFS('OB History'!$B:$B,$A$50,'OB History'!Z:Z, 1)</f>
        <v>14</v>
      </c>
    </row>
    <row r="51" spans="1:36" x14ac:dyDescent="0.25">
      <c r="A51" s="2" t="s">
        <v>32</v>
      </c>
      <c r="B51" s="2" t="s">
        <v>70</v>
      </c>
      <c r="C51" s="2" t="s">
        <v>70</v>
      </c>
      <c r="D51" s="3">
        <v>3</v>
      </c>
      <c r="E51" s="3"/>
      <c r="F51" s="3"/>
      <c r="G51" s="3"/>
      <c r="H51" s="12">
        <f>SUMIFS('OB History'!C:C,'OB History'!B:B,A51)</f>
        <v>711</v>
      </c>
      <c r="I51" s="4">
        <f>AVERAGEIFS('OB History'!C:C,'OB History'!B:B,A51)</f>
        <v>12.050847457627119</v>
      </c>
      <c r="J51" s="4">
        <f t="array" ref="J51">MEDIAN(IF('OB History'!B:B=A51, 'OB History'!C:C))</f>
        <v>11</v>
      </c>
      <c r="K51" s="13">
        <f t="array" ref="K51">MAX(IF('OB History'!B:B=A51, 'OB History'!C:C))</f>
        <v>28</v>
      </c>
      <c r="L51" s="12">
        <f>COUNTIFS('OB History'!B:B,A51,'OB History'!D:D, 1)</f>
        <v>22</v>
      </c>
      <c r="M51" s="2">
        <f>COUNTIFS('OB History'!B:B,A51,'OB History'!D:D, 0)</f>
        <v>37</v>
      </c>
      <c r="N51" s="42">
        <f>LOOKUP(2, 1/('OB History'!$B:$B=A51), 'OB History'!$AD:$AD)</f>
        <v>0.3728813559322034</v>
      </c>
      <c r="O51" s="12">
        <f>SUMIFS('OB History'!F:F,'OB History'!B:B,A51)</f>
        <v>109</v>
      </c>
      <c r="P51" s="2">
        <f>SUMIFS('OB History'!E:E,'OB History'!B:B,A51)-O51</f>
        <v>137</v>
      </c>
      <c r="Q51" s="42">
        <f>LOOKUP(2, 1/('OB History'!$B:$B=A51), 'OB History'!$AB:$AB)</f>
        <v>0.42881355932203369</v>
      </c>
      <c r="R51" s="12">
        <f>SUMIFS('OB History'!H:H,'OB History'!B:B,'Old Bow v2'!A51)</f>
        <v>482</v>
      </c>
      <c r="S51" s="2">
        <f>SUMIFS('OB History'!G:G,'OB History'!B:B,'Old Bow v2'!A51)-R51</f>
        <v>537</v>
      </c>
      <c r="T51" s="42">
        <f>LOOKUP(2, 1/('OB History'!$B:$B=A51), 'OB History'!$AC:$AC)</f>
        <v>0.46847457627118644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5</v>
      </c>
      <c r="X51" s="2">
        <f>COUNTIFS('OB History'!$B:$B,$A$51,'OB History'!N:N, 1)</f>
        <v>18</v>
      </c>
      <c r="Y51" s="2">
        <f>COUNTIFS('OB History'!$B:$B,$A$51,'OB History'!O:O, 1)</f>
        <v>1</v>
      </c>
      <c r="Z51" s="2">
        <f>COUNTIFS('OB History'!$B:$B,$A$51,'OB History'!P:P, 1)</f>
        <v>5</v>
      </c>
      <c r="AA51" s="2">
        <f>COUNTIFS('OB History'!$B:$B,$A$51,'OB History'!Q:Q, 1)</f>
        <v>5</v>
      </c>
      <c r="AB51" s="2">
        <f>COUNTIFS('OB History'!$B:$B,$A$51,'OB History'!R:R, 1)</f>
        <v>8</v>
      </c>
      <c r="AC51" s="2">
        <f>COUNTIFS('OB History'!$B:$B,$A$51,'OB History'!S:S, 1)</f>
        <v>2</v>
      </c>
      <c r="AD51" s="2">
        <f>COUNTIFS('OB History'!$B:$B,$A$51,'OB History'!T:T, 1)</f>
        <v>1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6</v>
      </c>
      <c r="AH51" s="2">
        <f>COUNTIFS('OB History'!$B:$B,$A$51,'OB History'!X:X, 1)</f>
        <v>18</v>
      </c>
      <c r="AI51" s="2">
        <f>COUNTIFS('OB History'!$B:$B,$A$51,'OB History'!Y:Y, 1)</f>
        <v>13</v>
      </c>
      <c r="AJ51" s="2">
        <f>COUNTIFS('OB History'!$B:$B,$A$51,'OB History'!Z:Z, 1)</f>
        <v>17</v>
      </c>
    </row>
    <row r="52" spans="1:36" x14ac:dyDescent="0.25">
      <c r="A52" s="2" t="s">
        <v>207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72</v>
      </c>
      <c r="I52" s="4">
        <f>AVERAGEIFS('OB History'!C:C,'OB History'!B:B,A52)</f>
        <v>7.2</v>
      </c>
      <c r="J52" s="4">
        <f t="array" ref="J52">MEDIAN(IF('OB History'!B:B=A52, 'OB History'!C:C))</f>
        <v>5</v>
      </c>
      <c r="K52" s="13">
        <f t="array" ref="K52">MAX(IF('OB History'!B:B=A52, 'OB History'!C:C))</f>
        <v>16</v>
      </c>
      <c r="L52" s="12">
        <f>COUNTIFS('OB History'!B:B,A52,'OB History'!D:D, 1)</f>
        <v>1</v>
      </c>
      <c r="M52" s="2">
        <f>COUNTIFS('OB History'!B:B,A52,'OB History'!D:D, 0)</f>
        <v>9</v>
      </c>
      <c r="N52" s="42">
        <f>LOOKUP(2, 1/('OB History'!$B:$B=A52), 'OB History'!$AD:$AD)</f>
        <v>0.1</v>
      </c>
      <c r="O52" s="12">
        <f>SUMIFS('OB History'!F:F,'OB History'!B:B,A52)</f>
        <v>11</v>
      </c>
      <c r="P52" s="2">
        <f>SUMIFS('OB History'!E:E,'OB History'!B:B,A52)-O52</f>
        <v>28</v>
      </c>
      <c r="Q52" s="42">
        <f>LOOKUP(2, 1/('OB History'!$B:$B=A52), 'OB History'!$AB:$AB)</f>
        <v>0.255</v>
      </c>
      <c r="R52" s="12">
        <f>SUMIFS('OB History'!H:H,'OB History'!B:B,'Old Bow v2'!A52)</f>
        <v>66</v>
      </c>
      <c r="S52" s="2">
        <f>SUMIFS('OB History'!G:G,'OB History'!B:B,'Old Bow v2'!A52)-R52</f>
        <v>98</v>
      </c>
      <c r="T52" s="42">
        <f>LOOKUP(2, 1/('OB History'!$B:$B=A52), 'OB History'!$AC:$AC)</f>
        <v>0.38599999999999995</v>
      </c>
      <c r="U52" s="2">
        <f>COUNTIFS('OB History'!$B:$B,$A$52,'OB History'!K:K, 1)</f>
        <v>0</v>
      </c>
      <c r="V52" s="2">
        <f>COUNTIFS('OB History'!$B:$B,$A$52,'OB History'!L:L, 1)</f>
        <v>2</v>
      </c>
      <c r="W52" s="2">
        <f>COUNTIFS('OB History'!$B:$B,$A$52,'OB History'!M:M, 1)</f>
        <v>1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0</v>
      </c>
      <c r="AA52" s="2">
        <f>COUNTIFS('OB History'!$B:$B,$A$52,'OB History'!Q:Q, 1)</f>
        <v>1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1</v>
      </c>
      <c r="AH52" s="2">
        <f>COUNTIFS('OB History'!$B:$B,$A$52,'OB History'!X:X, 1)</f>
        <v>2</v>
      </c>
      <c r="AI52" s="2">
        <f>COUNTIFS('OB History'!$B:$B,$A$52,'OB History'!Y:Y, 1)</f>
        <v>1</v>
      </c>
      <c r="AJ52" s="2">
        <f>COUNTIFS('OB History'!$B:$B,$A$52,'OB History'!Z:Z, 1)</f>
        <v>2</v>
      </c>
    </row>
    <row r="53" spans="1:36" x14ac:dyDescent="0.25">
      <c r="A53" s="2" t="s">
        <v>113</v>
      </c>
      <c r="B53" s="2" t="s">
        <v>70</v>
      </c>
      <c r="C53" s="2" t="s">
        <v>70</v>
      </c>
      <c r="D53" s="3">
        <v>5</v>
      </c>
      <c r="E53" s="3"/>
      <c r="F53" s="3"/>
      <c r="G53" s="3"/>
      <c r="H53" s="12">
        <f>SUMIFS('OB History'!C:C,'OB History'!B:B,A53)</f>
        <v>1101</v>
      </c>
      <c r="I53" s="4">
        <f>AVERAGEIFS('OB History'!C:C,'OB History'!B:B,A53)</f>
        <v>21.173076923076923</v>
      </c>
      <c r="J53" s="4">
        <f t="array" ref="J53">MEDIAN(IF('OB History'!B:B=A53, 'OB History'!C:C))</f>
        <v>19</v>
      </c>
      <c r="K53" s="13">
        <f t="array" ref="K53">MAX(IF('OB History'!B:B=A53, 'OB History'!C:C))</f>
        <v>52</v>
      </c>
      <c r="L53" s="12">
        <f>COUNTIFS('OB History'!B:B,A53,'OB History'!D:D, 1)</f>
        <v>32</v>
      </c>
      <c r="M53" s="2">
        <f>COUNTIFS('OB History'!B:B,A53,'OB History'!D:D, 0)</f>
        <v>20</v>
      </c>
      <c r="N53" s="42">
        <f>LOOKUP(2, 1/('OB History'!$B:$B=A53), 'OB History'!$AD:$AD)</f>
        <v>0.61538461538461542</v>
      </c>
      <c r="O53" s="12">
        <f>SUMIFS('OB History'!F:F,'OB History'!B:B,A53)</f>
        <v>116</v>
      </c>
      <c r="P53" s="2">
        <f>SUMIFS('OB History'!E:E,'OB History'!B:B,A53)-O53</f>
        <v>96</v>
      </c>
      <c r="Q53" s="42">
        <f>LOOKUP(2, 1/('OB History'!$B:$B=A53), 'OB History'!$AB:$AB)</f>
        <v>0.55807692307692325</v>
      </c>
      <c r="R53" s="12">
        <f>SUMIFS('OB History'!H:H,'OB History'!B:B,'Old Bow v2'!A53)</f>
        <v>458</v>
      </c>
      <c r="S53" s="2">
        <f>SUMIFS('OB History'!G:G,'OB History'!B:B,'Old Bow v2'!A53)-R53</f>
        <v>423</v>
      </c>
      <c r="T53" s="42">
        <f>LOOKUP(2, 1/('OB History'!$B:$B=A53), 'OB History'!$AC:$AC)</f>
        <v>0.52846153846153843</v>
      </c>
      <c r="U53" s="2">
        <f>COUNTIFS('OB History'!$B:$B,$A$53,'OB History'!K:K, 1)</f>
        <v>11</v>
      </c>
      <c r="V53" s="2">
        <f>COUNTIFS('OB History'!$B:$B,$A$53,'OB History'!L:L, 1)</f>
        <v>11</v>
      </c>
      <c r="W53" s="2">
        <f>COUNTIFS('OB History'!$B:$B,$A$53,'OB History'!M:M, 1)</f>
        <v>1</v>
      </c>
      <c r="X53" s="2">
        <f>COUNTIFS('OB History'!$B:$B,$A$53,'OB History'!N:N, 1)</f>
        <v>12</v>
      </c>
      <c r="Y53" s="2">
        <f>COUNTIFS('OB History'!$B:$B,$A$53,'OB History'!O:O, 1)</f>
        <v>7</v>
      </c>
      <c r="Z53" s="2">
        <f>COUNTIFS('OB History'!$B:$B,$A$53,'OB History'!P:P, 1)</f>
        <v>3</v>
      </c>
      <c r="AA53" s="2">
        <f>COUNTIFS('OB History'!$B:$B,$A$53,'OB History'!Q:Q, 1)</f>
        <v>7</v>
      </c>
      <c r="AB53" s="2">
        <f>COUNTIFS('OB History'!$B:$B,$A$53,'OB History'!R:R, 1)</f>
        <v>5</v>
      </c>
      <c r="AC53" s="2">
        <f>COUNTIFS('OB History'!$B:$B,$A$53,'OB History'!S:S, 1)</f>
        <v>1</v>
      </c>
      <c r="AD53" s="2">
        <f>COUNTIFS('OB History'!$B:$B,$A$53,'OB History'!T:T, 1)</f>
        <v>2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10</v>
      </c>
      <c r="AH53" s="2">
        <f>COUNTIFS('OB History'!$B:$B,$A$53,'OB History'!X:X, 1)</f>
        <v>16</v>
      </c>
      <c r="AI53" s="2">
        <f>COUNTIFS('OB History'!$B:$B,$A$53,'OB History'!Y:Y, 1)</f>
        <v>16</v>
      </c>
      <c r="AJ53" s="2">
        <f>COUNTIFS('OB History'!$B:$B,$A$53,'OB History'!Z:Z, 1)</f>
        <v>13</v>
      </c>
    </row>
    <row r="54" spans="1:36" x14ac:dyDescent="0.25">
      <c r="A54" s="2" t="s">
        <v>121</v>
      </c>
      <c r="B54" s="2" t="s">
        <v>70</v>
      </c>
      <c r="C54" s="2" t="s">
        <v>70</v>
      </c>
      <c r="D54" s="3"/>
      <c r="E54" s="3"/>
      <c r="F54" s="3"/>
      <c r="G54" s="3"/>
      <c r="H54" s="12">
        <f>SUMIFS('OB History'!C:C,'OB History'!B:B,A54)</f>
        <v>4</v>
      </c>
      <c r="I54" s="4">
        <f>AVERAGEIFS('OB History'!C:C,'OB History'!B:B,A54)</f>
        <v>4</v>
      </c>
      <c r="J54" s="4">
        <f t="array" ref="J54">MEDIAN(IF('OB History'!B:B=A54, 'OB History'!C:C))</f>
        <v>4</v>
      </c>
      <c r="K54" s="13">
        <f t="array" ref="K54">MAX(IF('OB History'!B:B=A54, 'OB History'!C:C))</f>
        <v>4</v>
      </c>
      <c r="L54" s="12">
        <f>COUNTIFS('OB History'!B:B,A54,'OB History'!D:D, 1)</f>
        <v>0</v>
      </c>
      <c r="M54" s="2">
        <f>COUNTIFS('OB History'!B:B,A54,'OB History'!D:D, 0)</f>
        <v>1</v>
      </c>
      <c r="N54" s="42">
        <f>LOOKUP(2, 1/('OB History'!$B:$B=A54), 'OB History'!$AD:$AD)</f>
        <v>0</v>
      </c>
      <c r="O54" s="12">
        <f>SUMIFS('OB History'!F:F,'OB History'!B:B,A54)</f>
        <v>2</v>
      </c>
      <c r="P54" s="2">
        <f>SUMIFS('OB History'!E:E,'OB History'!B:B,A54)-O54</f>
        <v>3</v>
      </c>
      <c r="Q54" s="42">
        <f>LOOKUP(2, 1/('OB History'!$B:$B=A54), 'OB History'!$AB:$AB)</f>
        <v>0.4</v>
      </c>
      <c r="R54" s="12">
        <f>SUMIFS('OB History'!H:H,'OB History'!B:B,'Old Bow v2'!A54)</f>
        <v>8</v>
      </c>
      <c r="S54" s="2">
        <f>SUMIFS('OB History'!G:G,'OB History'!B:B,'Old Bow v2'!A54)-R54</f>
        <v>10</v>
      </c>
      <c r="T54" s="42">
        <f>LOOKUP(2, 1/('OB History'!$B:$B=A54), 'OB History'!$AC:$AC)</f>
        <v>0.44</v>
      </c>
      <c r="U54" s="2">
        <f>COUNTIFS('OB History'!$B:$B,$A$54,'OB History'!K:K, 1)</f>
        <v>1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1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0</v>
      </c>
      <c r="AH54" s="2">
        <f>COUNTIFS('OB History'!$B:$B,$A$54,'OB History'!X:X, 1)</f>
        <v>0</v>
      </c>
      <c r="AI54" s="2">
        <f>COUNTIFS('OB History'!$B:$B,$A$54,'OB History'!Y:Y, 1)</f>
        <v>0</v>
      </c>
      <c r="AJ54" s="2">
        <f>COUNTIFS('OB History'!$B:$B,$A$54,'OB History'!Z:Z, 1)</f>
        <v>0</v>
      </c>
    </row>
    <row r="55" spans="1:36" x14ac:dyDescent="0.25">
      <c r="A55" s="2" t="s">
        <v>34</v>
      </c>
      <c r="B55" s="6" t="s">
        <v>54</v>
      </c>
      <c r="C55" s="2" t="s">
        <v>70</v>
      </c>
      <c r="D55" s="3">
        <v>2</v>
      </c>
      <c r="E55" s="3"/>
      <c r="F55" s="3"/>
      <c r="G55" s="3"/>
      <c r="H55" s="12">
        <f>SUMIFS('OB History'!C:C,'OB History'!B:B,A55)</f>
        <v>654</v>
      </c>
      <c r="I55" s="4">
        <f>AVERAGEIFS('OB History'!C:C,'OB History'!B:B,A55)</f>
        <v>20.4375</v>
      </c>
      <c r="J55" s="4">
        <f t="array" ref="J55">MEDIAN(IF('OB History'!B:B=A55, 'OB History'!C:C))</f>
        <v>19.5</v>
      </c>
      <c r="K55" s="13">
        <f t="array" ref="K55">MAX(IF('OB History'!B:B=A55, 'OB History'!C:C))</f>
        <v>40</v>
      </c>
      <c r="L55" s="12">
        <f>COUNTIFS('OB History'!B:B,A55,'OB History'!D:D, 1)</f>
        <v>19</v>
      </c>
      <c r="M55" s="2">
        <f>COUNTIFS('OB History'!B:B,A55,'OB History'!D:D, 0)</f>
        <v>13</v>
      </c>
      <c r="N55" s="42">
        <f>LOOKUP(2, 1/('OB History'!$B:$B=A55), 'OB History'!$AD:$AD)</f>
        <v>0.59375</v>
      </c>
      <c r="O55" s="12">
        <f>SUMIFS('OB History'!F:F,'OB History'!B:B,A55)</f>
        <v>71</v>
      </c>
      <c r="P55" s="2">
        <f>SUMIFS('OB History'!E:E,'OB History'!B:B,A55)-O55</f>
        <v>57</v>
      </c>
      <c r="Q55" s="42">
        <f>LOOKUP(2, 1/('OB History'!$B:$B=A55), 'OB History'!$AB:$AB)</f>
        <v>0.55937499999999996</v>
      </c>
      <c r="R55" s="12">
        <f>SUMIFS('OB History'!H:H,'OB History'!B:B,'Old Bow v2'!A55)</f>
        <v>273</v>
      </c>
      <c r="S55" s="2">
        <f>SUMIFS('OB History'!G:G,'OB History'!B:B,'Old Bow v2'!A55)-R55</f>
        <v>257</v>
      </c>
      <c r="T55" s="42">
        <f>LOOKUP(2, 1/('OB History'!$B:$B=A55), 'OB History'!$AC:$AC)</f>
        <v>0.51218750000000002</v>
      </c>
      <c r="U55" s="2">
        <f>COUNTIFS('OB History'!$B:$B,$A$55,'OB History'!K:K, 1)</f>
        <v>6</v>
      </c>
      <c r="V55" s="2">
        <f>COUNTIFS('OB History'!$B:$B,$A$55,'OB History'!L:L, 1)</f>
        <v>4</v>
      </c>
      <c r="W55" s="2">
        <f>COUNTIFS('OB History'!$B:$B,$A$55,'OB History'!M:M, 1)</f>
        <v>8</v>
      </c>
      <c r="X55" s="2">
        <f>COUNTIFS('OB History'!$B:$B,$A$55,'OB History'!N:N, 1)</f>
        <v>7</v>
      </c>
      <c r="Y55" s="2">
        <f>COUNTIFS('OB History'!$B:$B,$A$55,'OB History'!O:O, 1)</f>
        <v>3</v>
      </c>
      <c r="Z55" s="2">
        <f>COUNTIFS('OB History'!$B:$B,$A$55,'OB History'!P:P, 1)</f>
        <v>4</v>
      </c>
      <c r="AA55" s="2">
        <f>COUNTIFS('OB History'!$B:$B,$A$55,'OB History'!Q:Q, 1)</f>
        <v>3</v>
      </c>
      <c r="AB55" s="2">
        <f>COUNTIFS('OB History'!$B:$B,$A$55,'OB History'!R:R, 1)</f>
        <v>2</v>
      </c>
      <c r="AC55" s="2">
        <f>COUNTIFS('OB History'!$B:$B,$A$55,'OB History'!S:S, 1)</f>
        <v>3</v>
      </c>
      <c r="AD55" s="2">
        <f>COUNTIFS('OB History'!$B:$B,$A$55,'OB History'!T:T, 1)</f>
        <v>0</v>
      </c>
      <c r="AE55" s="2">
        <f>COUNTIFS('OB History'!$B:$B,$A$55,'OB History'!U:U, 1)</f>
        <v>1</v>
      </c>
      <c r="AF55" s="2">
        <f>COUNTIFS('OB History'!$B:$B,$A$55,'OB History'!V:V, 1)</f>
        <v>0</v>
      </c>
      <c r="AG55" s="2">
        <f>COUNTIFS('OB History'!$B:$B,$A$55,'OB History'!W:W, 1)</f>
        <v>2</v>
      </c>
      <c r="AH55" s="2">
        <f>COUNTIFS('OB History'!$B:$B,$A$55,'OB History'!X:X, 1)</f>
        <v>12</v>
      </c>
      <c r="AI55" s="2">
        <f>COUNTIFS('OB History'!$B:$B,$A$55,'OB History'!Y:Y, 1)</f>
        <v>9</v>
      </c>
      <c r="AJ55" s="2">
        <f>COUNTIFS('OB History'!$B:$B,$A$55,'OB History'!Z:Z, 1)</f>
        <v>7</v>
      </c>
    </row>
    <row r="56" spans="1:36" x14ac:dyDescent="0.25">
      <c r="A56" s="2" t="s">
        <v>259</v>
      </c>
      <c r="B56" s="6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34</v>
      </c>
      <c r="I56" s="4">
        <f>AVERAGEIFS('OB History'!C:C,'OB History'!B:B,A56)</f>
        <v>11.333333333333334</v>
      </c>
      <c r="J56" s="4">
        <f t="array" ref="J56">MEDIAN(IF('OB History'!B:B=A56, 'OB History'!C:C))</f>
        <v>11</v>
      </c>
      <c r="K56" s="13">
        <f t="array" ref="K56">MAX(IF('OB History'!B:B=A56, 'OB History'!C:C))</f>
        <v>14</v>
      </c>
      <c r="L56" s="12">
        <f>COUNTIFS('OB History'!B:B,A56,'OB History'!D:D, 1)</f>
        <v>2</v>
      </c>
      <c r="M56" s="2">
        <f>COUNTIFS('OB History'!B:B,A56,'OB History'!D:D, 0)</f>
        <v>1</v>
      </c>
      <c r="N56" s="42">
        <f>LOOKUP(2, 1/('OB History'!$B:$B=A56), 'OB History'!$AD:$AD)</f>
        <v>0.66666666666666663</v>
      </c>
      <c r="O56" s="12">
        <f>SUMIFS('OB History'!F:F,'OB History'!B:B,A56)</f>
        <v>8</v>
      </c>
      <c r="P56" s="2">
        <f>SUMIFS('OB History'!E:E,'OB History'!B:B,A56)-O56</f>
        <v>4</v>
      </c>
      <c r="Q56" s="42">
        <f>LOOKUP(2, 1/('OB History'!$B:$B=A56), 'OB History'!$AB:$AB)</f>
        <v>0.71666666666666667</v>
      </c>
      <c r="R56" s="12">
        <f>SUMIFS('OB History'!H:H,'OB History'!B:B,'Old Bow v2'!A56)</f>
        <v>28</v>
      </c>
      <c r="S56" s="2">
        <f>SUMIFS('OB History'!G:G,'OB History'!B:B,'Old Bow v2'!A56)-R56</f>
        <v>21</v>
      </c>
      <c r="T56" s="42">
        <f>LOOKUP(2, 1/('OB History'!$B:$B=A56), 'OB History'!$AC:$AC)</f>
        <v>0.6</v>
      </c>
      <c r="U56" s="2">
        <f>COUNTIFS('OB History'!$B:$B,$A$56,'OB History'!K:K, 1)</f>
        <v>0</v>
      </c>
      <c r="V56" s="2">
        <f>COUNTIFS('OB History'!$B:$B,$A$56,'OB History'!L:L, 1)</f>
        <v>2</v>
      </c>
      <c r="W56" s="2">
        <f>COUNTIFS('OB History'!$B:$B,$A$56,'OB History'!M:M, 1)</f>
        <v>0</v>
      </c>
      <c r="X56" s="2">
        <f>COUNTIFS('OB History'!$B:$B,$A$56,'OB History'!N:N, 1)</f>
        <v>1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2</v>
      </c>
      <c r="AB56" s="2">
        <f>COUNTIFS('OB History'!$B:$B,$A$56,'OB History'!R:R, 1)</f>
        <v>1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0</v>
      </c>
      <c r="AH56" s="2">
        <f>COUNTIFS('OB History'!$B:$B,$A$56,'OB History'!X:X, 1)</f>
        <v>1</v>
      </c>
      <c r="AI56" s="2">
        <f>COUNTIFS('OB History'!$B:$B,$A$56,'OB History'!Y:Y, 1)</f>
        <v>1</v>
      </c>
      <c r="AJ56" s="2">
        <f>COUNTIFS('OB History'!$B:$B,$A$56,'OB History'!Z:Z, 1)</f>
        <v>0</v>
      </c>
    </row>
    <row r="57" spans="1:36" x14ac:dyDescent="0.25">
      <c r="A57" s="2" t="s">
        <v>119</v>
      </c>
      <c r="B57" s="6" t="s">
        <v>54</v>
      </c>
      <c r="C57" s="2" t="s">
        <v>70</v>
      </c>
      <c r="D57" s="3">
        <v>1</v>
      </c>
      <c r="E57" s="3"/>
      <c r="F57" s="3"/>
      <c r="G57" s="3"/>
      <c r="H57" s="12">
        <f>SUMIFS('OB History'!C:C,'OB History'!B:B,A57)</f>
        <v>422</v>
      </c>
      <c r="I57" s="4">
        <f>AVERAGEIFS('OB History'!C:C,'OB History'!B:B,A57)</f>
        <v>16.88</v>
      </c>
      <c r="J57" s="4">
        <f t="array" ref="J57">MEDIAN(IF('OB History'!B:B=A57, 'OB History'!C:C))</f>
        <v>15</v>
      </c>
      <c r="K57" s="13">
        <f t="array" ref="K57">MAX(IF('OB History'!B:B=A57, 'OB History'!C:C))</f>
        <v>35</v>
      </c>
      <c r="L57" s="12">
        <f>COUNTIFS('OB History'!B:B,A57,'OB History'!D:D, 1)</f>
        <v>13</v>
      </c>
      <c r="M57" s="2">
        <f>COUNTIFS('OB History'!B:B,A57,'OB History'!D:D, 0)</f>
        <v>12</v>
      </c>
      <c r="N57" s="42">
        <f>LOOKUP(2, 1/('OB History'!$B:$B=A57), 'OB History'!$AD:$AD)</f>
        <v>0.52</v>
      </c>
      <c r="O57" s="12">
        <f>SUMIFS('OB History'!F:F,'OB History'!B:B,A57)</f>
        <v>48</v>
      </c>
      <c r="P57" s="2">
        <f>SUMIFS('OB History'!E:E,'OB History'!B:B,A57)-O57</f>
        <v>49</v>
      </c>
      <c r="Q57" s="42">
        <f>LOOKUP(2, 1/('OB History'!$B:$B=A57), 'OB History'!$AB:$AB)</f>
        <v>0.47879999999999995</v>
      </c>
      <c r="R57" s="12">
        <f>SUMIFS('OB History'!H:H,'OB History'!B:B,'Old Bow v2'!A57)</f>
        <v>200</v>
      </c>
      <c r="S57" s="2">
        <f>SUMIFS('OB History'!G:G,'OB History'!B:B,'Old Bow v2'!A57)-R57</f>
        <v>203</v>
      </c>
      <c r="T57" s="42">
        <f>LOOKUP(2, 1/('OB History'!$B:$B=A57), 'OB History'!$AC:$AC)</f>
        <v>0.48920000000000002</v>
      </c>
      <c r="U57" s="2">
        <f>COUNTIFS('OB History'!$B:$B,$A$57,'OB History'!K:K, 1)</f>
        <v>5</v>
      </c>
      <c r="V57" s="2">
        <f>COUNTIFS('OB History'!$B:$B,$A$57,'OB History'!L:L, 1)</f>
        <v>3</v>
      </c>
      <c r="W57" s="2">
        <f>COUNTIFS('OB History'!$B:$B,$A$57,'OB History'!M:M, 1)</f>
        <v>6</v>
      </c>
      <c r="X57" s="2">
        <f>COUNTIFS('OB History'!$B:$B,$A$57,'OB History'!N:N, 1)</f>
        <v>6</v>
      </c>
      <c r="Y57" s="2">
        <f>COUNTIFS('OB History'!$B:$B,$A$57,'OB History'!O:O, 1)</f>
        <v>2</v>
      </c>
      <c r="Z57" s="2">
        <f>COUNTIFS('OB History'!$B:$B,$A$57,'OB History'!P:P, 1)</f>
        <v>4</v>
      </c>
      <c r="AA57" s="2">
        <f>COUNTIFS('OB History'!$B:$B,$A$57,'OB History'!Q:Q, 1)</f>
        <v>2</v>
      </c>
      <c r="AB57" s="2">
        <f>COUNTIFS('OB History'!$B:$B,$A$57,'OB History'!R:R, 1)</f>
        <v>0</v>
      </c>
      <c r="AC57" s="2">
        <f>COUNTIFS('OB History'!$B:$B,$A$57,'OB History'!S:S, 1)</f>
        <v>1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7</v>
      </c>
      <c r="AI57" s="2">
        <f>COUNTIFS('OB History'!$B:$B,$A$57,'OB History'!Y:Y, 1)</f>
        <v>5</v>
      </c>
      <c r="AJ57" s="2">
        <f>COUNTIFS('OB History'!$B:$B,$A$57,'OB History'!Z:Z, 1)</f>
        <v>5</v>
      </c>
    </row>
    <row r="58" spans="1:36" ht="14.25" customHeight="1" x14ac:dyDescent="0.25">
      <c r="A58" s="2" t="s">
        <v>15</v>
      </c>
      <c r="B58" s="2" t="s">
        <v>70</v>
      </c>
      <c r="C58" s="2" t="s">
        <v>70</v>
      </c>
      <c r="D58" s="3">
        <v>21</v>
      </c>
      <c r="E58" s="3">
        <v>3</v>
      </c>
      <c r="F58" s="3"/>
      <c r="G58" s="3"/>
      <c r="H58" s="12">
        <f>SUMIFS('OB History'!C:C,'OB History'!B:B,A58)</f>
        <v>2339</v>
      </c>
      <c r="I58" s="4">
        <f>AVERAGEIFS('OB History'!C:C,'OB History'!B:B,A58)</f>
        <v>25.423913043478262</v>
      </c>
      <c r="J58" s="4">
        <f t="array" ref="J58">MEDIAN(IF('OB History'!B:B=A58, 'OB History'!C:C))</f>
        <v>23</v>
      </c>
      <c r="K58" s="13">
        <f t="array" ref="K58">MAX(IF('OB History'!B:B=A58, 'OB History'!C:C))</f>
        <v>58</v>
      </c>
      <c r="L58" s="12">
        <f>COUNTIFS('OB History'!B:B,A58,'OB History'!D:D, 1)</f>
        <v>37</v>
      </c>
      <c r="M58" s="2">
        <f>COUNTIFS('OB History'!B:B,A58,'OB History'!D:D, 0)</f>
        <v>55</v>
      </c>
      <c r="N58" s="42">
        <f>LOOKUP(2, 1/('OB History'!$B:$B=A58), 'OB History'!$AD:$AD)</f>
        <v>0.40217391304347827</v>
      </c>
      <c r="O58" s="12">
        <f>SUMIFS('OB History'!F:F,'OB History'!B:B,A58)</f>
        <v>176</v>
      </c>
      <c r="P58" s="2">
        <f>SUMIFS('OB History'!E:E,'OB History'!B:B,A58)-O58</f>
        <v>202</v>
      </c>
      <c r="Q58" s="42">
        <f>LOOKUP(2, 1/('OB History'!$B:$B=A58), 'OB History'!$AB:$AB)</f>
        <v>0.46739130434782611</v>
      </c>
      <c r="R58" s="12">
        <f>SUMIFS('OB History'!H:H,'OB History'!B:B,'Old Bow v2'!A58)</f>
        <v>772</v>
      </c>
      <c r="S58" s="2">
        <f>SUMIFS('OB History'!G:G,'OB History'!B:B,'Old Bow v2'!A58)-R58</f>
        <v>793</v>
      </c>
      <c r="T58" s="42">
        <f>LOOKUP(2, 1/('OB History'!$B:$B=A58), 'OB History'!$AC:$AC)</f>
        <v>0.49739130434782597</v>
      </c>
      <c r="U58" s="2">
        <f>COUNTIFS('OB History'!$B:$B,$A$58,'OB History'!K:K, 1)</f>
        <v>10</v>
      </c>
      <c r="V58" s="2">
        <f>COUNTIFS('OB History'!$B:$B,$A$58,'OB History'!L:L, 1)</f>
        <v>16</v>
      </c>
      <c r="W58" s="2">
        <f>COUNTIFS('OB History'!$B:$B,$A$58,'OB History'!M:M, 1)</f>
        <v>4</v>
      </c>
      <c r="X58" s="2">
        <f>COUNTIFS('OB History'!$B:$B,$A$58,'OB History'!N:N, 1)</f>
        <v>16</v>
      </c>
      <c r="Y58" s="2">
        <f>COUNTIFS('OB History'!$B:$B,$A$58,'OB History'!O:O, 1)</f>
        <v>2</v>
      </c>
      <c r="Z58" s="2">
        <f>COUNTIFS('OB History'!$B:$B,$A$58,'OB History'!P:P, 1)</f>
        <v>16</v>
      </c>
      <c r="AA58" s="2">
        <f>COUNTIFS('OB History'!$B:$B,$A$58,'OB History'!Q:Q, 1)</f>
        <v>8</v>
      </c>
      <c r="AB58" s="2">
        <f>COUNTIFS('OB History'!$B:$B,$A$58,'OB History'!R:R, 1)</f>
        <v>7</v>
      </c>
      <c r="AC58" s="2">
        <f>COUNTIFS('OB History'!$B:$B,$A$58,'OB History'!S:S, 1)</f>
        <v>1</v>
      </c>
      <c r="AD58" s="2">
        <f>COUNTIFS('OB History'!$B:$B,$A$58,'OB History'!T:T, 1)</f>
        <v>3</v>
      </c>
      <c r="AE58" s="2">
        <f>COUNTIFS('OB History'!$B:$B,$A$58,'OB History'!U:U, 1)</f>
        <v>3</v>
      </c>
      <c r="AF58" s="2">
        <f>COUNTIFS('OB History'!$B:$B,$A$58,'OB History'!V:V, 1)</f>
        <v>3</v>
      </c>
      <c r="AG58" s="2">
        <f>COUNTIFS('OB History'!$B:$B,$A$58,'OB History'!W:W, 1)</f>
        <v>8</v>
      </c>
      <c r="AH58" s="2">
        <f>COUNTIFS('OB History'!$B:$B,$A$58,'OB History'!X:X, 1)</f>
        <v>32</v>
      </c>
      <c r="AI58" s="2">
        <f>COUNTIFS('OB History'!$B:$B,$A$58,'OB History'!Y:Y, 1)</f>
        <v>19</v>
      </c>
      <c r="AJ58" s="2">
        <f>COUNTIFS('OB History'!$B:$B,$A$58,'OB History'!Z:Z, 1)</f>
        <v>28</v>
      </c>
    </row>
    <row r="59" spans="1:36" ht="14.25" customHeight="1" x14ac:dyDescent="0.25">
      <c r="A59" s="2" t="s">
        <v>253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37</v>
      </c>
      <c r="I59" s="4">
        <f>AVERAGEIFS('OB History'!C:C,'OB History'!B:B,A59)</f>
        <v>7.4</v>
      </c>
      <c r="J59" s="4">
        <f t="array" ref="J59">MEDIAN(IF('OB History'!B:B=A59, 'OB History'!C:C))</f>
        <v>9</v>
      </c>
      <c r="K59" s="13">
        <f t="array" ref="K59">MAX(IF('OB History'!B:B=A59, 'OB History'!C:C))</f>
        <v>11</v>
      </c>
      <c r="L59" s="12">
        <f>COUNTIFS('OB History'!B:B,A59,'OB History'!D:D, 1)</f>
        <v>0</v>
      </c>
      <c r="M59" s="2">
        <f>COUNTIFS('OB History'!B:B,A59,'OB History'!D:D, 0)</f>
        <v>5</v>
      </c>
      <c r="N59" s="42">
        <f>LOOKUP(2, 1/('OB History'!$B:$B=A59), 'OB History'!$AD:$AD)</f>
        <v>0</v>
      </c>
      <c r="O59" s="12">
        <f>SUMIFS('OB History'!F:F,'OB History'!B:B,A59)</f>
        <v>3</v>
      </c>
      <c r="P59" s="2">
        <f>SUMIFS('OB History'!E:E,'OB History'!B:B,A59)-O59</f>
        <v>15</v>
      </c>
      <c r="Q59" s="42">
        <f>LOOKUP(2, 1/('OB History'!$B:$B=A59), 'OB History'!$AB:$AB)</f>
        <v>0.13</v>
      </c>
      <c r="R59" s="12">
        <f>SUMIFS('OB History'!H:H,'OB History'!B:B,'Old Bow v2'!A59)</f>
        <v>24</v>
      </c>
      <c r="S59" s="2">
        <f>SUMIFS('OB History'!G:G,'OB History'!B:B,'Old Bow v2'!A59)-R59</f>
        <v>46</v>
      </c>
      <c r="T59" s="42">
        <f>LOOKUP(2, 1/('OB History'!$B:$B=A59), 'OB History'!$AC:$AC)</f>
        <v>0.32200000000000001</v>
      </c>
      <c r="U59" s="2">
        <f>COUNTIFS('OB History'!$B:$B,$A$59,'OB History'!K:K, 1)</f>
        <v>0</v>
      </c>
      <c r="V59" s="2">
        <f>COUNTIFS('OB History'!$B:$B,$A$59,'OB History'!L:L, 1)</f>
        <v>1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1</v>
      </c>
      <c r="AI59" s="2">
        <f>COUNTIFS('OB History'!$B:$B,$A$59,'OB History'!Y:Y, 1)</f>
        <v>0</v>
      </c>
      <c r="AJ59" s="2">
        <f>COUNTIFS('OB History'!$B:$B,$A$59,'OB History'!Z:Z, 1)</f>
        <v>1</v>
      </c>
    </row>
    <row r="60" spans="1:36" ht="14.25" customHeight="1" x14ac:dyDescent="0.25">
      <c r="A60" s="2" t="s">
        <v>239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4</v>
      </c>
      <c r="I60" s="4">
        <f>AVERAGEIFS('OB History'!C:C,'OB History'!B:B,A60)</f>
        <v>4</v>
      </c>
      <c r="J60" s="4">
        <f t="array" ref="J60">MEDIAN(IF('OB History'!B:B=A60, 'OB History'!C:C))</f>
        <v>4</v>
      </c>
      <c r="K60" s="13">
        <f t="array" ref="K60">MAX(IF('OB History'!B:B=A60, 'OB History'!C:C))</f>
        <v>4</v>
      </c>
      <c r="L60" s="12">
        <f>COUNTIFS('OB History'!B:B,A60,'OB History'!D:D, 1)</f>
        <v>0</v>
      </c>
      <c r="M60" s="2">
        <f>COUNTIFS('OB History'!B:B,A60,'OB History'!D:D, 0)</f>
        <v>1</v>
      </c>
      <c r="N60" s="42">
        <f>LOOKUP(2, 1/('OB History'!$B:$B=A60), 'OB History'!$AD:$AD)</f>
        <v>0</v>
      </c>
      <c r="O60" s="12">
        <f>SUMIFS('OB History'!F:F,'OB History'!B:B,A60)</f>
        <v>0</v>
      </c>
      <c r="P60" s="2">
        <f>SUMIFS('OB History'!E:E,'OB History'!B:B,A60)-O60</f>
        <v>3</v>
      </c>
      <c r="Q60" s="42">
        <f>LOOKUP(2, 1/('OB History'!$B:$B=A60), 'OB History'!$AB:$AB)</f>
        <v>0</v>
      </c>
      <c r="R60" s="12">
        <f>SUMIFS('OB History'!H:H,'OB History'!B:B,'Old Bow v2'!A60)</f>
        <v>2</v>
      </c>
      <c r="S60" s="2">
        <f>SUMIFS('OB History'!G:G,'OB History'!B:B,'Old Bow v2'!A60)-R60</f>
        <v>9</v>
      </c>
      <c r="T60" s="42">
        <f>LOOKUP(2, 1/('OB History'!$B:$B=A60), 'OB History'!$AC:$AC)</f>
        <v>0.18</v>
      </c>
      <c r="U60" s="2">
        <f>COUNTIFS('OB History'!$B:$B,$A$60,'OB History'!K:K, 1)</f>
        <v>0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0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0</v>
      </c>
      <c r="AJ60" s="2">
        <f>COUNTIFS('OB History'!$B:$B,$A$60,'OB History'!Z:Z, 1)</f>
        <v>0</v>
      </c>
    </row>
    <row r="61" spans="1:36" ht="14.25" customHeight="1" x14ac:dyDescent="0.25">
      <c r="A61" s="2" t="s">
        <v>243</v>
      </c>
      <c r="B61" s="2" t="s">
        <v>70</v>
      </c>
      <c r="C61" s="2" t="s">
        <v>70</v>
      </c>
      <c r="D61" s="3"/>
      <c r="E61" s="3"/>
      <c r="F61" s="3">
        <v>1</v>
      </c>
      <c r="G61" s="3"/>
      <c r="H61" s="12">
        <f>SUMIFS('OB History'!C:C,'OB History'!B:B,A61)</f>
        <v>281</v>
      </c>
      <c r="I61" s="4">
        <f>AVERAGEIFS('OB History'!C:C,'OB History'!B:B,A61)</f>
        <v>12.217391304347826</v>
      </c>
      <c r="J61" s="4">
        <f t="array" ref="J61">MEDIAN(IF('OB History'!B:B=A61, 'OB History'!C:C))</f>
        <v>13</v>
      </c>
      <c r="K61" s="13">
        <f t="array" ref="K61">MAX(IF('OB History'!B:B=A61, 'OB History'!C:C))</f>
        <v>22</v>
      </c>
      <c r="L61" s="12">
        <f>COUNTIFS('OB History'!B:B,A61,'OB History'!D:D, 1)</f>
        <v>13</v>
      </c>
      <c r="M61" s="2">
        <f>COUNTIFS('OB History'!B:B,A61,'OB History'!D:D, 0)</f>
        <v>10</v>
      </c>
      <c r="N61" s="42">
        <f>LOOKUP(2, 1/('OB History'!$B:$B=A61), 'OB History'!$AD:$AD)</f>
        <v>0.56521739130434778</v>
      </c>
      <c r="O61" s="12">
        <f>SUMIFS('OB History'!F:F,'OB History'!B:B,A61)</f>
        <v>49</v>
      </c>
      <c r="P61" s="2">
        <f>SUMIFS('OB History'!E:E,'OB History'!B:B,A61)-O61</f>
        <v>49</v>
      </c>
      <c r="Q61" s="42">
        <f>LOOKUP(2, 1/('OB History'!$B:$B=A61), 'OB History'!$AB:$AB)</f>
        <v>0.48478260869565221</v>
      </c>
      <c r="R61" s="12">
        <f>SUMIFS('OB History'!H:H,'OB History'!B:B,'Old Bow v2'!A61)</f>
        <v>199</v>
      </c>
      <c r="S61" s="2">
        <f>SUMIFS('OB History'!G:G,'OB History'!B:B,'Old Bow v2'!A61)-R61</f>
        <v>216</v>
      </c>
      <c r="T61" s="42">
        <f>LOOKUP(2, 1/('OB History'!$B:$B=A61), 'OB History'!$AC:$AC)</f>
        <v>0.46826086956521745</v>
      </c>
      <c r="U61" s="2">
        <f>COUNTIFS('OB History'!$B:$B,$A$61,'OB History'!K:K, 1)</f>
        <v>9</v>
      </c>
      <c r="V61" s="2">
        <f>COUNTIFS('OB History'!$B:$B,$A$61,'OB History'!L:L, 1)</f>
        <v>6</v>
      </c>
      <c r="W61" s="2">
        <f>COUNTIFS('OB History'!$B:$B,$A$61,'OB History'!M:M, 1)</f>
        <v>2</v>
      </c>
      <c r="X61" s="2">
        <f>COUNTIFS('OB History'!$B:$B,$A$61,'OB History'!N:N, 1)</f>
        <v>5</v>
      </c>
      <c r="Y61" s="2">
        <f>COUNTIFS('OB History'!$B:$B,$A$61,'OB History'!O:O, 1)</f>
        <v>2</v>
      </c>
      <c r="Z61" s="2">
        <f>COUNTIFS('OB History'!$B:$B,$A$61,'OB History'!P:P, 1)</f>
        <v>0</v>
      </c>
      <c r="AA61" s="2">
        <f>COUNTIFS('OB History'!$B:$B,$A$61,'OB History'!Q:Q, 1)</f>
        <v>3</v>
      </c>
      <c r="AB61" s="2">
        <f>COUNTIFS('OB History'!$B:$B,$A$61,'OB History'!R:R, 1)</f>
        <v>2</v>
      </c>
      <c r="AC61" s="2">
        <f>COUNTIFS('OB History'!$B:$B,$A$61,'OB History'!S:S, 1)</f>
        <v>0</v>
      </c>
      <c r="AD61" s="2">
        <f>COUNTIFS('OB History'!$B:$B,$A$61,'OB History'!T:T, 1)</f>
        <v>0</v>
      </c>
      <c r="AE61" s="2">
        <f>COUNTIFS('OB History'!$B:$B,$A$61,'OB History'!U:U, 1)</f>
        <v>1</v>
      </c>
      <c r="AF61" s="2">
        <f>COUNTIFS('OB History'!$B:$B,$A$61,'OB History'!V:V, 1)</f>
        <v>0</v>
      </c>
      <c r="AG61" s="2">
        <f>COUNTIFS('OB History'!$B:$B,$A$61,'OB History'!W:W, 1)</f>
        <v>3</v>
      </c>
      <c r="AH61" s="2">
        <f>COUNTIFS('OB History'!$B:$B,$A$61,'OB History'!X:X, 1)</f>
        <v>7</v>
      </c>
      <c r="AI61" s="2">
        <f>COUNTIFS('OB History'!$B:$B,$A$61,'OB History'!Y:Y, 1)</f>
        <v>5</v>
      </c>
      <c r="AJ61" s="2">
        <f>COUNTIFS('OB History'!$B:$B,$A$61,'OB History'!Z:Z, 1)</f>
        <v>4</v>
      </c>
    </row>
    <row r="62" spans="1:36" ht="14.25" customHeight="1" x14ac:dyDescent="0.25">
      <c r="A62" s="2" t="s">
        <v>252</v>
      </c>
      <c r="B62" s="2" t="s">
        <v>70</v>
      </c>
      <c r="C62" s="2" t="s">
        <v>70</v>
      </c>
      <c r="D62" s="3"/>
      <c r="E62" s="3"/>
      <c r="F62" s="3"/>
      <c r="G62" s="3"/>
      <c r="H62" s="12">
        <f>SUMIFS('OB History'!C:C,'OB History'!B:B,A62)</f>
        <v>65</v>
      </c>
      <c r="I62" s="4">
        <f>AVERAGEIFS('OB History'!C:C,'OB History'!B:B,A62)</f>
        <v>9.2857142857142865</v>
      </c>
      <c r="J62" s="4">
        <f t="array" ref="J62">MEDIAN(IF('OB History'!B:B=A62, 'OB History'!C:C))</f>
        <v>8</v>
      </c>
      <c r="K62" s="13">
        <f t="array" ref="K62">MAX(IF('OB History'!B:B=A62, 'OB History'!C:C))</f>
        <v>14</v>
      </c>
      <c r="L62" s="12">
        <f>COUNTIFS('OB History'!B:B,A62,'OB History'!D:D, 1)</f>
        <v>3</v>
      </c>
      <c r="M62" s="2">
        <f>COUNTIFS('OB History'!B:B,A62,'OB History'!D:D, 0)</f>
        <v>4</v>
      </c>
      <c r="N62" s="42">
        <f>LOOKUP(2, 1/('OB History'!$B:$B=A62), 'OB History'!$AD:$AD)</f>
        <v>0.42857142857142855</v>
      </c>
      <c r="O62" s="12">
        <f>SUMIFS('OB History'!F:F,'OB History'!B:B,A62)</f>
        <v>13</v>
      </c>
      <c r="P62" s="2">
        <f>SUMIFS('OB History'!E:E,'OB History'!B:B,A62)-O62</f>
        <v>16</v>
      </c>
      <c r="Q62" s="42">
        <f>LOOKUP(2, 1/('OB History'!$B:$B=A62), 'OB History'!$AB:$AB)</f>
        <v>0.41428571428571426</v>
      </c>
      <c r="R62" s="12">
        <f>SUMIFS('OB History'!H:H,'OB History'!B:B,'Old Bow v2'!A62)</f>
        <v>57</v>
      </c>
      <c r="S62" s="2">
        <f>SUMIFS('OB History'!G:G,'OB History'!B:B,'Old Bow v2'!A62)-R62</f>
        <v>67</v>
      </c>
      <c r="T62" s="42">
        <f>LOOKUP(2, 1/('OB History'!$B:$B=A62), 'OB History'!$AC:$AC)</f>
        <v>0.44428571428571434</v>
      </c>
      <c r="U62" s="2">
        <f>COUNTIFS('OB History'!$B:$B,$A$62,'OB History'!K:K, 1)</f>
        <v>2</v>
      </c>
      <c r="V62" s="2">
        <f>COUNTIFS('OB History'!$B:$B,$A$62,'OB History'!L:L, 1)</f>
        <v>2</v>
      </c>
      <c r="W62" s="2">
        <f>COUNTIFS('OB History'!$B:$B,$A$62,'OB History'!M:M, 1)</f>
        <v>0</v>
      </c>
      <c r="X62" s="2">
        <f>COUNTIFS('OB History'!$B:$B,$A$62,'OB History'!N:N, 1)</f>
        <v>0</v>
      </c>
      <c r="Y62" s="2">
        <f>COUNTIFS('OB History'!$B:$B,$A$62,'OB History'!O:O, 1)</f>
        <v>0</v>
      </c>
      <c r="Z62" s="2">
        <f>COUNTIFS('OB History'!$B:$B,$A$62,'OB History'!P:P, 1)</f>
        <v>1</v>
      </c>
      <c r="AA62" s="2">
        <f>COUNTIFS('OB History'!$B:$B,$A$62,'OB History'!Q:Q, 1)</f>
        <v>3</v>
      </c>
      <c r="AB62" s="2">
        <f>COUNTIFS('OB History'!$B:$B,$A$62,'OB History'!R:R, 1)</f>
        <v>0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1</v>
      </c>
      <c r="AF62" s="2">
        <f>COUNTIFS('OB History'!$B:$B,$A$62,'OB History'!V:V, 1)</f>
        <v>0</v>
      </c>
      <c r="AG62" s="2">
        <f>COUNTIFS('OB History'!$B:$B,$A$62,'OB History'!W:W, 1)</f>
        <v>0</v>
      </c>
      <c r="AH62" s="2">
        <f>COUNTIFS('OB History'!$B:$B,$A$62,'OB History'!X:X, 1)</f>
        <v>4</v>
      </c>
      <c r="AI62" s="2">
        <f>COUNTIFS('OB History'!$B:$B,$A$62,'OB History'!Y:Y, 1)</f>
        <v>0</v>
      </c>
      <c r="AJ62" s="2">
        <f>COUNTIFS('OB History'!$B:$B,$A$62,'OB History'!Z:Z, 1)</f>
        <v>0</v>
      </c>
    </row>
    <row r="63" spans="1:36" ht="14.25" customHeight="1" x14ac:dyDescent="0.25">
      <c r="A63" s="2" t="s">
        <v>247</v>
      </c>
      <c r="B63" s="2" t="s">
        <v>70</v>
      </c>
      <c r="C63" s="2" t="s">
        <v>70</v>
      </c>
      <c r="D63" s="3"/>
      <c r="E63" s="3"/>
      <c r="F63" s="3"/>
      <c r="G63" s="3"/>
      <c r="H63" s="12">
        <f>SUMIFS('OB History'!C:C,'OB History'!B:B,A63)</f>
        <v>6</v>
      </c>
      <c r="I63" s="4">
        <f>AVERAGEIFS('OB History'!C:C,'OB History'!B:B,A63)</f>
        <v>6</v>
      </c>
      <c r="J63" s="4">
        <f t="array" ref="J63">MEDIAN(IF('OB History'!B:B=A63, 'OB History'!C:C))</f>
        <v>6</v>
      </c>
      <c r="K63" s="13">
        <f t="array" ref="K63">MAX(IF('OB History'!B:B=A63, 'OB History'!C:C))</f>
        <v>6</v>
      </c>
      <c r="L63" s="12">
        <f>COUNTIFS('OB History'!B:B,A63,'OB History'!D:D, 1)</f>
        <v>1</v>
      </c>
      <c r="M63" s="2">
        <f>COUNTIFS('OB History'!B:B,A63,'OB History'!D:D, 0)</f>
        <v>0</v>
      </c>
      <c r="N63" s="42">
        <f>LOOKUP(2, 1/('OB History'!$B:$B=A63), 'OB History'!$AD:$AD)</f>
        <v>1</v>
      </c>
      <c r="O63" s="12">
        <f>SUMIFS('OB History'!F:F,'OB History'!B:B,A63)</f>
        <v>3</v>
      </c>
      <c r="P63" s="2">
        <f>SUMIFS('OB History'!E:E,'OB History'!B:B,A63)-O63</f>
        <v>2</v>
      </c>
      <c r="Q63" s="42">
        <f>LOOKUP(2, 1/('OB History'!$B:$B=A63), 'OB History'!$AB:$AB)</f>
        <v>0.6</v>
      </c>
      <c r="R63" s="12">
        <f>SUMIFS('OB History'!H:H,'OB History'!B:B,'Old Bow v2'!A63)</f>
        <v>11</v>
      </c>
      <c r="S63" s="2">
        <f>SUMIFS('OB History'!G:G,'OB History'!B:B,'Old Bow v2'!A63)-R63</f>
        <v>11</v>
      </c>
      <c r="T63" s="42">
        <f>LOOKUP(2, 1/('OB History'!$B:$B=A63), 'OB History'!$AC:$AC)</f>
        <v>0.5</v>
      </c>
      <c r="U63" s="2">
        <f>COUNTIFS('OB History'!$B:$B,$A$63,'OB History'!K:K, 1)</f>
        <v>1</v>
      </c>
      <c r="V63" s="2">
        <f>COUNTIFS('OB History'!$B:$B,$A$63,'OB History'!L:L, 1)</f>
        <v>0</v>
      </c>
      <c r="W63" s="2">
        <f>COUNTIFS('OB History'!$B:$B,$A$63,'OB History'!M:M, 1)</f>
        <v>0</v>
      </c>
      <c r="X63" s="2">
        <f>COUNTIFS('OB History'!$B:$B,$A$63,'OB History'!N:N, 1)</f>
        <v>1</v>
      </c>
      <c r="Y63" s="2">
        <f>COUNTIFS('OB History'!$B:$B,$A$63,'OB History'!O:O, 1)</f>
        <v>0</v>
      </c>
      <c r="Z63" s="2">
        <f>COUNTIFS('OB History'!$B:$B,$A$63,'OB History'!P:P, 1)</f>
        <v>0</v>
      </c>
      <c r="AA63" s="2">
        <f>COUNTIFS('OB History'!$B:$B,$A$63,'OB History'!Q:Q, 1)</f>
        <v>0</v>
      </c>
      <c r="AB63" s="2">
        <f>COUNTIFS('OB History'!$B:$B,$A$63,'OB History'!R:R, 1)</f>
        <v>0</v>
      </c>
      <c r="AC63" s="2">
        <f>COUNTIFS('OB History'!$B:$B,$A$63,'OB History'!S:S, 1)</f>
        <v>0</v>
      </c>
      <c r="AD63" s="2">
        <f>COUNTIFS('OB History'!$B:$B,$A$63,'OB History'!T:T, 1)</f>
        <v>0</v>
      </c>
      <c r="AE63" s="2">
        <f>COUNTIFS('OB History'!$B:$B,$A$63,'OB History'!U:U, 1)</f>
        <v>0</v>
      </c>
      <c r="AF63" s="2">
        <f>COUNTIFS('OB History'!$B:$B,$A$63,'OB History'!V:V, 1)</f>
        <v>0</v>
      </c>
      <c r="AG63" s="2">
        <f>COUNTIFS('OB History'!$B:$B,$A$63,'OB History'!W:W, 1)</f>
        <v>0</v>
      </c>
      <c r="AH63" s="2">
        <f>COUNTIFS('OB History'!$B:$B,$A$63,'OB History'!X:X, 1)</f>
        <v>0</v>
      </c>
      <c r="AI63" s="2">
        <f>COUNTIFS('OB History'!$B:$B,$A$63,'OB History'!Y:Y, 1)</f>
        <v>1</v>
      </c>
      <c r="AJ63" s="2">
        <f>COUNTIFS('OB History'!$B:$B,$A$63,'OB History'!Z:Z, 1)</f>
        <v>0</v>
      </c>
    </row>
    <row r="64" spans="1:36" x14ac:dyDescent="0.25">
      <c r="A64" s="2" t="s">
        <v>127</v>
      </c>
      <c r="B64" s="6" t="s">
        <v>54</v>
      </c>
      <c r="C64" s="2" t="s">
        <v>70</v>
      </c>
      <c r="D64" s="3">
        <v>12</v>
      </c>
      <c r="E64" s="3">
        <v>2</v>
      </c>
      <c r="F64" s="3"/>
      <c r="G64" s="3"/>
      <c r="H64" s="12">
        <f>SUMIFS('OB History'!C:C,'OB History'!B:B,A64)</f>
        <v>2167</v>
      </c>
      <c r="I64" s="4">
        <f>AVERAGEIFS('OB History'!C:C,'OB History'!B:B,A64)</f>
        <v>21.455445544554454</v>
      </c>
      <c r="J64" s="4">
        <f t="array" ref="J64">MEDIAN(IF('OB History'!B:B=A64, 'OB History'!C:C))</f>
        <v>20</v>
      </c>
      <c r="K64" s="13">
        <f t="array" ref="K64">MAX(IF('OB History'!B:B=A64, 'OB History'!C:C))</f>
        <v>50</v>
      </c>
      <c r="L64" s="12">
        <f>COUNTIFS('OB History'!B:B,A64,'OB History'!D:D, 1)</f>
        <v>46</v>
      </c>
      <c r="M64" s="2">
        <f>COUNTIFS('OB History'!B:B,A64,'OB History'!D:D, 0)</f>
        <v>55</v>
      </c>
      <c r="N64" s="42">
        <f>LOOKUP(2, 1/('OB History'!$B:$B=A64), 'OB History'!$AD:$AD)</f>
        <v>0.45544554455445546</v>
      </c>
      <c r="O64" s="12">
        <f>SUMIFS('OB History'!F:F,'OB History'!B:B,A64)</f>
        <v>194</v>
      </c>
      <c r="P64" s="2">
        <f>SUMIFS('OB History'!E:E,'OB History'!B:B,A64)-O64</f>
        <v>222</v>
      </c>
      <c r="Q64" s="42">
        <f>LOOKUP(2, 1/('OB History'!$B:$B=A64), 'OB History'!$AB:$AB)</f>
        <v>0.45673267326732675</v>
      </c>
      <c r="R64" s="12">
        <f>SUMIFS('OB History'!H:H,'OB History'!B:B,'Old Bow v2'!A64)</f>
        <v>839</v>
      </c>
      <c r="S64" s="2">
        <f>SUMIFS('OB History'!G:G,'OB History'!B:B,'Old Bow v2'!A64)-R64</f>
        <v>888</v>
      </c>
      <c r="T64" s="42">
        <f>LOOKUP(2, 1/('OB History'!$B:$B=A64), 'OB History'!$AC:$AC)</f>
        <v>0.48089108910891099</v>
      </c>
      <c r="U64" s="2">
        <f>COUNTIFS('OB History'!$B:$B,$A$64,'OB History'!K:K, 1)</f>
        <v>16</v>
      </c>
      <c r="V64" s="2">
        <f>COUNTIFS('OB History'!$B:$B,$A$64,'OB History'!L:L, 1)</f>
        <v>8</v>
      </c>
      <c r="W64" s="2">
        <f>COUNTIFS('OB History'!$B:$B,$A$64,'OB History'!M:M, 1)</f>
        <v>5</v>
      </c>
      <c r="X64" s="2">
        <f>COUNTIFS('OB History'!$B:$B,$A$64,'OB History'!N:N, 1)</f>
        <v>31</v>
      </c>
      <c r="Y64" s="2">
        <f>COUNTIFS('OB History'!$B:$B,$A$64,'OB History'!O:O, 1)</f>
        <v>7</v>
      </c>
      <c r="Z64" s="2">
        <f>COUNTIFS('OB History'!$B:$B,$A$64,'OB History'!P:P, 1)</f>
        <v>10</v>
      </c>
      <c r="AA64" s="2">
        <f>COUNTIFS('OB History'!$B:$B,$A$64,'OB History'!Q:Q, 1)</f>
        <v>3</v>
      </c>
      <c r="AB64" s="2">
        <f>COUNTIFS('OB History'!$B:$B,$A$64,'OB History'!R:R, 1)</f>
        <v>7</v>
      </c>
      <c r="AC64" s="2">
        <f>COUNTIFS('OB History'!$B:$B,$A$64,'OB History'!S:S, 1)</f>
        <v>1</v>
      </c>
      <c r="AD64" s="2">
        <f>COUNTIFS('OB History'!$B:$B,$A$64,'OB History'!T:T, 1)</f>
        <v>4</v>
      </c>
      <c r="AE64" s="2">
        <f>COUNTIFS('OB History'!$B:$B,$A$64,'OB History'!U:U, 1)</f>
        <v>0</v>
      </c>
      <c r="AF64" s="2">
        <f>COUNTIFS('OB History'!$B:$B,$A$64,'OB History'!V:V, 1)</f>
        <v>2</v>
      </c>
      <c r="AG64" s="2">
        <f>COUNTIFS('OB History'!$B:$B,$A$64,'OB History'!W:W, 1)</f>
        <v>13</v>
      </c>
      <c r="AH64" s="2">
        <f>COUNTIFS('OB History'!$B:$B,$A$64,'OB History'!X:X, 1)</f>
        <v>25</v>
      </c>
      <c r="AI64" s="2">
        <f>COUNTIFS('OB History'!$B:$B,$A$64,'OB History'!Y:Y, 1)</f>
        <v>30</v>
      </c>
      <c r="AJ64" s="2">
        <f>COUNTIFS('OB History'!$B:$B,$A$64,'OB History'!Z:Z, 1)</f>
        <v>30</v>
      </c>
    </row>
    <row r="65" spans="1:36" x14ac:dyDescent="0.25">
      <c r="A65" s="2" t="s">
        <v>6</v>
      </c>
      <c r="B65" s="6" t="s">
        <v>98</v>
      </c>
      <c r="C65" s="1" t="s">
        <v>131</v>
      </c>
      <c r="D65" s="3">
        <v>6</v>
      </c>
      <c r="E65" s="3">
        <v>1</v>
      </c>
      <c r="F65" s="3"/>
      <c r="G65" s="3"/>
      <c r="H65" s="12">
        <f>SUMIFS('OB History'!C:C,'OB History'!B:B,A65)</f>
        <v>1767</v>
      </c>
      <c r="I65" s="4">
        <f>AVERAGEIFS('OB History'!C:C,'OB History'!B:B,A65)</f>
        <v>25.242857142857144</v>
      </c>
      <c r="J65" s="4">
        <f t="array" ref="J65">MEDIAN(IF('OB History'!B:B=A65, 'OB History'!C:C))</f>
        <v>23.5</v>
      </c>
      <c r="K65" s="13">
        <f t="array" ref="K65">MAX(IF('OB History'!B:B=A65, 'OB History'!C:C))</f>
        <v>66</v>
      </c>
      <c r="L65" s="12">
        <f>COUNTIFS('OB History'!B:B,A65,'OB History'!D:D, 1)</f>
        <v>46</v>
      </c>
      <c r="M65" s="2">
        <f>COUNTIFS('OB History'!B:B,A65,'OB History'!D:D, 0)</f>
        <v>24</v>
      </c>
      <c r="N65" s="42">
        <f>LOOKUP(2, 1/('OB History'!$B:$B=A65), 'OB History'!$AD:$AD)</f>
        <v>0.65714285714285714</v>
      </c>
      <c r="O65" s="12">
        <f>SUMIFS('OB History'!F:F,'OB History'!B:B,A65)</f>
        <v>167</v>
      </c>
      <c r="P65" s="2">
        <f>SUMIFS('OB History'!E:E,'OB History'!B:B,A65)-O65</f>
        <v>117</v>
      </c>
      <c r="Q65" s="42">
        <f>LOOKUP(2, 1/('OB History'!$B:$B=A65), 'OB History'!$AB:$AB)</f>
        <v>0.6042857142857142</v>
      </c>
      <c r="R65" s="12">
        <f>SUMIFS('OB History'!H:H,'OB History'!B:B,'Old Bow v2'!A65)</f>
        <v>656</v>
      </c>
      <c r="S65" s="2">
        <f>SUMIFS('OB History'!G:G,'OB History'!B:B,'Old Bow v2'!A65)-R65</f>
        <v>534</v>
      </c>
      <c r="T65" s="42">
        <f>LOOKUP(2, 1/('OB History'!$B:$B=A65), 'OB History'!$AC:$AC)</f>
        <v>0.56028571428571428</v>
      </c>
      <c r="U65" s="2">
        <f>COUNTIFS('OB History'!$B:$B,$A$65,'OB History'!K:K, 1)</f>
        <v>12</v>
      </c>
      <c r="V65" s="2">
        <f>COUNTIFS('OB History'!$B:$B,$A$65,'OB History'!L:L, 1)</f>
        <v>15</v>
      </c>
      <c r="W65" s="2">
        <f>COUNTIFS('OB History'!$B:$B,$A$65,'OB History'!M:M, 1)</f>
        <v>17</v>
      </c>
      <c r="X65" s="2">
        <f>COUNTIFS('OB History'!$B:$B,$A$65,'OB History'!N:N, 1)</f>
        <v>18</v>
      </c>
      <c r="Y65" s="2">
        <f>COUNTIFS('OB History'!$B:$B,$A$65,'OB History'!O:O, 1)</f>
        <v>5</v>
      </c>
      <c r="Z65" s="2">
        <f>COUNTIFS('OB History'!$B:$B,$A$65,'OB History'!P:P, 1)</f>
        <v>13</v>
      </c>
      <c r="AA65" s="2">
        <f>COUNTIFS('OB History'!$B:$B,$A$65,'OB History'!Q:Q, 1)</f>
        <v>8</v>
      </c>
      <c r="AB65" s="2">
        <f>COUNTIFS('OB History'!$B:$B,$A$65,'OB History'!R:R, 1)</f>
        <v>2</v>
      </c>
      <c r="AC65" s="2">
        <f>COUNTIFS('OB History'!$B:$B,$A$65,'OB History'!S:S, 1)</f>
        <v>2</v>
      </c>
      <c r="AD65" s="2">
        <f>COUNTIFS('OB History'!$B:$B,$A$65,'OB History'!T:T, 1)</f>
        <v>4</v>
      </c>
      <c r="AE65" s="2">
        <f>COUNTIFS('OB History'!$B:$B,$A$65,'OB History'!U:U, 1)</f>
        <v>0</v>
      </c>
      <c r="AF65" s="2">
        <f>COUNTIFS('OB History'!$B:$B,$A$65,'OB History'!V:V, 1)</f>
        <v>1</v>
      </c>
      <c r="AG65" s="2">
        <f>COUNTIFS('OB History'!$B:$B,$A$65,'OB History'!W:W, 1)</f>
        <v>13</v>
      </c>
      <c r="AH65" s="2">
        <f>COUNTIFS('OB History'!$B:$B,$A$65,'OB History'!X:X, 1)</f>
        <v>20</v>
      </c>
      <c r="AI65" s="2">
        <f>COUNTIFS('OB History'!$B:$B,$A$65,'OB History'!Y:Y, 1)</f>
        <v>16</v>
      </c>
      <c r="AJ65" s="2">
        <f>COUNTIFS('OB History'!$B:$B,$A$65,'OB History'!Z:Z, 1)</f>
        <v>21</v>
      </c>
    </row>
    <row r="66" spans="1:36" x14ac:dyDescent="0.25">
      <c r="A66" s="2" t="s">
        <v>16</v>
      </c>
      <c r="B66" s="6" t="s">
        <v>54</v>
      </c>
      <c r="C66" s="2" t="s">
        <v>70</v>
      </c>
      <c r="D66" s="3">
        <v>6</v>
      </c>
      <c r="E66" s="3">
        <v>3</v>
      </c>
      <c r="F66" s="3"/>
      <c r="G66" s="3">
        <v>1</v>
      </c>
      <c r="H66" s="12">
        <f>SUMIFS('OB History'!C:C,'OB History'!B:B,A66)</f>
        <v>1372</v>
      </c>
      <c r="I66" s="4">
        <f>AVERAGEIFS('OB History'!C:C,'OB History'!B:B,A66)</f>
        <v>24.945454545454545</v>
      </c>
      <c r="J66" s="4">
        <f t="array" ref="J66">MEDIAN(IF('OB History'!B:B=A66, 'OB History'!C:C))</f>
        <v>24</v>
      </c>
      <c r="K66" s="13">
        <f t="array" ref="K66">MAX(IF('OB History'!B:B=A66, 'OB History'!C:C))</f>
        <v>58</v>
      </c>
      <c r="L66" s="12">
        <f>COUNTIFS('OB History'!B:B,A66,'OB History'!D:D, 1)</f>
        <v>25</v>
      </c>
      <c r="M66" s="2">
        <f>COUNTIFS('OB History'!B:B,A66,'OB History'!D:D, 0)</f>
        <v>30</v>
      </c>
      <c r="N66" s="42">
        <f>LOOKUP(2, 1/('OB History'!$B:$B=A66), 'OB History'!$AD:$AD)</f>
        <v>0.45454545454545453</v>
      </c>
      <c r="O66" s="12">
        <f>SUMIFS('OB History'!F:F,'OB History'!B:B,A66)</f>
        <v>105</v>
      </c>
      <c r="P66" s="2">
        <f>SUMIFS('OB History'!E:E,'OB History'!B:B,A66)-O66</f>
        <v>118</v>
      </c>
      <c r="Q66" s="42">
        <f>LOOKUP(2, 1/('OB History'!$B:$B=A66), 'OB History'!$AB:$AB)</f>
        <v>0.46363636363636368</v>
      </c>
      <c r="R66" s="12">
        <f>SUMIFS('OB History'!H:H,'OB History'!B:B,'Old Bow v2'!A66)</f>
        <v>451</v>
      </c>
      <c r="S66" s="2">
        <f>SUMIFS('OB History'!G:G,'OB History'!B:B,'Old Bow v2'!A66)-R66</f>
        <v>484</v>
      </c>
      <c r="T66" s="42">
        <f>LOOKUP(2, 1/('OB History'!$B:$B=A66), 'OB History'!$AC:$AC)</f>
        <v>0.47981818181818187</v>
      </c>
      <c r="U66" s="2">
        <f>COUNTIFS('OB History'!$B:$B,$A$66,'OB History'!K:K, 1)</f>
        <v>7</v>
      </c>
      <c r="V66" s="2">
        <f>COUNTIFS('OB History'!$B:$B,$A$66,'OB History'!L:L, 1)</f>
        <v>6</v>
      </c>
      <c r="W66" s="2">
        <f>COUNTIFS('OB History'!$B:$B,$A$66,'OB History'!M:M, 1)</f>
        <v>2</v>
      </c>
      <c r="X66" s="2">
        <f>COUNTIFS('OB History'!$B:$B,$A$66,'OB History'!N:N, 1)</f>
        <v>14</v>
      </c>
      <c r="Y66" s="2">
        <f>COUNTIFS('OB History'!$B:$B,$A$66,'OB History'!O:O, 1)</f>
        <v>3</v>
      </c>
      <c r="Z66" s="2">
        <f>COUNTIFS('OB History'!$B:$B,$A$66,'OB History'!P:P, 1)</f>
        <v>9</v>
      </c>
      <c r="AA66" s="2">
        <f>COUNTIFS('OB History'!$B:$B,$A$66,'OB History'!Q:Q, 1)</f>
        <v>5</v>
      </c>
      <c r="AB66" s="2">
        <f>COUNTIFS('OB History'!$B:$B,$A$66,'OB History'!R:R, 1)</f>
        <v>4</v>
      </c>
      <c r="AC66" s="2">
        <f>COUNTIFS('OB History'!$B:$B,$A$66,'OB History'!S:S, 1)</f>
        <v>0</v>
      </c>
      <c r="AD66" s="2">
        <f>COUNTIFS('OB History'!$B:$B,$A$66,'OB History'!T:T, 1)</f>
        <v>2</v>
      </c>
      <c r="AE66" s="2">
        <f>COUNTIFS('OB History'!$B:$B,$A$66,'OB History'!U:U, 1)</f>
        <v>2</v>
      </c>
      <c r="AF66" s="2">
        <f>COUNTIFS('OB History'!$B:$B,$A$66,'OB History'!V:V, 1)</f>
        <v>2</v>
      </c>
      <c r="AG66" s="2">
        <f>COUNTIFS('OB History'!$B:$B,$A$66,'OB History'!W:W, 1)</f>
        <v>11</v>
      </c>
      <c r="AH66" s="2">
        <f>COUNTIFS('OB History'!$B:$B,$A$66,'OB History'!X:X, 1)</f>
        <v>15</v>
      </c>
      <c r="AI66" s="2">
        <f>COUNTIFS('OB History'!$B:$B,$A$66,'OB History'!Y:Y, 1)</f>
        <v>10</v>
      </c>
      <c r="AJ66" s="2">
        <f>COUNTIFS('OB History'!$B:$B,$A$66,'OB History'!Z:Z, 1)</f>
        <v>13</v>
      </c>
    </row>
    <row r="67" spans="1:36" x14ac:dyDescent="0.25">
      <c r="A67" s="2" t="s">
        <v>90</v>
      </c>
      <c r="B67" s="6" t="s">
        <v>54</v>
      </c>
      <c r="C67" s="2" t="s">
        <v>70</v>
      </c>
      <c r="D67" s="3">
        <v>6</v>
      </c>
      <c r="E67" s="3"/>
      <c r="F67" s="3"/>
      <c r="G67" s="3"/>
      <c r="H67" s="12">
        <f>SUMIFS('OB History'!C:C,'OB History'!B:B,A67)</f>
        <v>1116</v>
      </c>
      <c r="I67" s="4">
        <f>AVERAGEIFS('OB History'!C:C,'OB History'!B:B,A67)</f>
        <v>23.74468085106383</v>
      </c>
      <c r="J67" s="4">
        <f t="array" ref="J67">MEDIAN(IF('OB History'!B:B=A67, 'OB History'!C:C))</f>
        <v>21</v>
      </c>
      <c r="K67" s="13">
        <f t="array" ref="K67">MAX(IF('OB History'!B:B=A67, 'OB History'!C:C))</f>
        <v>50</v>
      </c>
      <c r="L67" s="12">
        <f>COUNTIFS('OB History'!B:B,A67,'OB History'!D:D, 1)</f>
        <v>29</v>
      </c>
      <c r="M67" s="2">
        <f>COUNTIFS('OB History'!B:B,A67,'OB History'!D:D, 0)</f>
        <v>18</v>
      </c>
      <c r="N67" s="42">
        <f>LOOKUP(2, 1/('OB History'!$B:$B=A67), 'OB History'!$AD:$AD)</f>
        <v>0.61702127659574468</v>
      </c>
      <c r="O67" s="12">
        <f>SUMIFS('OB History'!F:F,'OB History'!B:B,A67)</f>
        <v>109</v>
      </c>
      <c r="P67" s="2">
        <f>SUMIFS('OB History'!E:E,'OB History'!B:B,A67)-O67</f>
        <v>82</v>
      </c>
      <c r="Q67" s="42">
        <f>LOOKUP(2, 1/('OB History'!$B:$B=A67), 'OB History'!$AB:$AB)</f>
        <v>0.58297872340425516</v>
      </c>
      <c r="R67" s="12">
        <f>SUMIFS('OB History'!H:H,'OB History'!B:B,'Old Bow v2'!A67)</f>
        <v>430</v>
      </c>
      <c r="S67" s="2">
        <f>SUMIFS('OB History'!G:G,'OB History'!B:B,'Old Bow v2'!A67)-R67</f>
        <v>366</v>
      </c>
      <c r="T67" s="42">
        <f>LOOKUP(2, 1/('OB History'!$B:$B=A67), 'OB History'!$AC:$AC)</f>
        <v>0.54510638297872316</v>
      </c>
      <c r="U67" s="2">
        <f>COUNTIFS('OB History'!$B:$B,$A$67,'OB History'!K:K, 1)</f>
        <v>5</v>
      </c>
      <c r="V67" s="2">
        <f>COUNTIFS('OB History'!$B:$B,$A$67,'OB History'!L:L, 1)</f>
        <v>12</v>
      </c>
      <c r="W67" s="2">
        <f>COUNTIFS('OB History'!$B:$B,$A$67,'OB History'!M:M, 1)</f>
        <v>11</v>
      </c>
      <c r="X67" s="2">
        <f>COUNTIFS('OB History'!$B:$B,$A$67,'OB History'!N:N, 1)</f>
        <v>11</v>
      </c>
      <c r="Y67" s="2">
        <f>COUNTIFS('OB History'!$B:$B,$A$67,'OB History'!O:O, 1)</f>
        <v>3</v>
      </c>
      <c r="Z67" s="2">
        <f>COUNTIFS('OB History'!$B:$B,$A$67,'OB History'!P:P, 1)</f>
        <v>5</v>
      </c>
      <c r="AA67" s="2">
        <f>COUNTIFS('OB History'!$B:$B,$A$67,'OB History'!Q:Q, 1)</f>
        <v>3</v>
      </c>
      <c r="AB67" s="2">
        <f>COUNTIFS('OB History'!$B:$B,$A$67,'OB History'!R:R, 1)</f>
        <v>4</v>
      </c>
      <c r="AC67" s="2">
        <f>COUNTIFS('OB History'!$B:$B,$A$67,'OB History'!S:S, 1)</f>
        <v>2</v>
      </c>
      <c r="AD67" s="2">
        <f>COUNTIFS('OB History'!$B:$B,$A$67,'OB History'!T:T, 1)</f>
        <v>1</v>
      </c>
      <c r="AE67" s="2">
        <f>COUNTIFS('OB History'!$B:$B,$A$67,'OB History'!U:U, 1)</f>
        <v>1</v>
      </c>
      <c r="AF67" s="2">
        <f>COUNTIFS('OB History'!$B:$B,$A$67,'OB History'!V:V, 1)</f>
        <v>1</v>
      </c>
      <c r="AG67" s="2">
        <f>COUNTIFS('OB History'!$B:$B,$A$67,'OB History'!W:W, 1)</f>
        <v>5</v>
      </c>
      <c r="AH67" s="2">
        <f>COUNTIFS('OB History'!$B:$B,$A$67,'OB History'!X:X, 1)</f>
        <v>22</v>
      </c>
      <c r="AI67" s="2">
        <f>COUNTIFS('OB History'!$B:$B,$A$67,'OB History'!Y:Y, 1)</f>
        <v>9</v>
      </c>
      <c r="AJ67" s="2">
        <f>COUNTIFS('OB History'!$B:$B,$A$67,'OB History'!Z:Z, 1)</f>
        <v>14</v>
      </c>
    </row>
    <row r="68" spans="1:36" x14ac:dyDescent="0.25">
      <c r="A68" s="2" t="s">
        <v>141</v>
      </c>
      <c r="B68" s="2" t="s">
        <v>70</v>
      </c>
      <c r="C68" s="2" t="s">
        <v>70</v>
      </c>
      <c r="D68" s="3"/>
      <c r="E68" s="3"/>
      <c r="F68" s="3"/>
      <c r="G68" s="3"/>
      <c r="H68" s="12">
        <f>SUMIFS('OB History'!C:C,'OB History'!B:B,A68)</f>
        <v>2</v>
      </c>
      <c r="I68" s="4">
        <f>AVERAGEIFS('OB History'!C:C,'OB History'!B:B,A68)</f>
        <v>2</v>
      </c>
      <c r="J68" s="4">
        <f t="array" ref="J68">MEDIAN(IF('OB History'!B:B=A68, 'OB History'!C:C))</f>
        <v>2</v>
      </c>
      <c r="K68" s="13">
        <f t="array" ref="K68">MAX(IF('OB History'!B:B=A68, 'OB History'!C:C))</f>
        <v>2</v>
      </c>
      <c r="L68" s="12">
        <f>COUNTIFS('OB History'!B:B,A68,'OB History'!D:D, 1)</f>
        <v>0</v>
      </c>
      <c r="M68" s="2">
        <f>COUNTIFS('OB History'!B:B,A68,'OB History'!D:D, 0)</f>
        <v>1</v>
      </c>
      <c r="N68" s="42">
        <f>LOOKUP(2, 1/('OB History'!$B:$B=A68), 'OB History'!$AD:$AD)</f>
        <v>0</v>
      </c>
      <c r="O68" s="12">
        <f>SUMIFS('OB History'!F:F,'OB History'!B:B,A68)</f>
        <v>2</v>
      </c>
      <c r="P68" s="2">
        <f>SUMIFS('OB History'!E:E,'OB History'!B:B,A68)-O68</f>
        <v>3</v>
      </c>
      <c r="Q68" s="42">
        <f>LOOKUP(2, 1/('OB History'!$B:$B=A68), 'OB History'!$AB:$AB)</f>
        <v>0.4</v>
      </c>
      <c r="R68" s="12">
        <f>SUMIFS('OB History'!H:H,'OB History'!B:B,'Old Bow v2'!A68)</f>
        <v>6</v>
      </c>
      <c r="S68" s="2">
        <f>SUMIFS('OB History'!G:G,'OB History'!B:B,'Old Bow v2'!A68)-R68</f>
        <v>14</v>
      </c>
      <c r="T68" s="42">
        <f>LOOKUP(2, 1/('OB History'!$B:$B=A68), 'OB History'!$AC:$AC)</f>
        <v>0.3</v>
      </c>
      <c r="U68" s="2">
        <f>COUNTIFS('OB History'!$B:$B,$A$68,'OB History'!K:K, 1)</f>
        <v>0</v>
      </c>
      <c r="V68" s="2">
        <f>COUNTIFS('OB History'!$B:$B,$A$68,'OB History'!L:L, 1)</f>
        <v>0</v>
      </c>
      <c r="W68" s="2">
        <f>COUNTIFS('OB History'!$B:$B,$A$68,'OB History'!M:M, 1)</f>
        <v>0</v>
      </c>
      <c r="X68" s="2">
        <f>COUNTIFS('OB History'!$B:$B,$A$68,'OB History'!N:N, 1)</f>
        <v>0</v>
      </c>
      <c r="Y68" s="2">
        <f>COUNTIFS('OB History'!$B:$B,$A$68,'OB History'!O:O, 1)</f>
        <v>0</v>
      </c>
      <c r="Z68" s="2">
        <f>COUNTIFS('OB History'!$B:$B,$A$68,'OB History'!P:P, 1)</f>
        <v>0</v>
      </c>
      <c r="AA68" s="2">
        <f>COUNTIFS('OB History'!$B:$B,$A$68,'OB History'!Q:Q, 1)</f>
        <v>0</v>
      </c>
      <c r="AB68" s="2">
        <f>COUNTIFS('OB History'!$B:$B,$A$68,'OB History'!R:R, 1)</f>
        <v>0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1</v>
      </c>
      <c r="AH68" s="2">
        <f>COUNTIFS('OB History'!$B:$B,$A$68,'OB History'!X:X, 1)</f>
        <v>0</v>
      </c>
      <c r="AI68" s="2">
        <f>COUNTIFS('OB History'!$B:$B,$A$68,'OB History'!Y:Y, 1)</f>
        <v>1</v>
      </c>
      <c r="AJ68" s="2">
        <f>COUNTIFS('OB History'!$B:$B,$A$68,'OB History'!Z:Z, 1)</f>
        <v>0</v>
      </c>
    </row>
    <row r="69" spans="1:36" x14ac:dyDescent="0.25">
      <c r="A69" s="2" t="s">
        <v>13</v>
      </c>
      <c r="B69" s="6" t="s">
        <v>98</v>
      </c>
      <c r="C69" s="1" t="s">
        <v>132</v>
      </c>
      <c r="D69" s="3">
        <v>10</v>
      </c>
      <c r="E69" s="3">
        <v>6</v>
      </c>
      <c r="F69" s="3"/>
      <c r="G69" s="3"/>
      <c r="H69" s="12">
        <f>SUMIFS('OB History'!C:C,'OB History'!B:B,A69)</f>
        <v>2220</v>
      </c>
      <c r="I69" s="4">
        <f>AVERAGEIFS('OB History'!C:C,'OB History'!B:B,A69)</f>
        <v>23.617021276595743</v>
      </c>
      <c r="J69" s="4">
        <f t="array" ref="J69">MEDIAN(IF('OB History'!B:B=A69, 'OB History'!C:C))</f>
        <v>21</v>
      </c>
      <c r="K69" s="13">
        <f t="array" ref="K69">MAX(IF('OB History'!B:B=A69, 'OB History'!C:C))</f>
        <v>56</v>
      </c>
      <c r="L69" s="12">
        <f>COUNTIFS('OB History'!B:B,A69,'OB History'!D:D, 1)</f>
        <v>38</v>
      </c>
      <c r="M69" s="2">
        <f>COUNTIFS('OB History'!B:B,A69,'OB History'!D:D, 0)</f>
        <v>56</v>
      </c>
      <c r="N69" s="42">
        <f>LOOKUP(2, 1/('OB History'!$B:$B=A69), 'OB History'!$AD:$AD)</f>
        <v>0.40425531914893614</v>
      </c>
      <c r="O69" s="12">
        <f>SUMIFS('OB History'!F:F,'OB History'!B:B,A69)</f>
        <v>171</v>
      </c>
      <c r="P69" s="2">
        <f>SUMIFS('OB History'!E:E,'OB History'!B:B,A69)-O69</f>
        <v>213</v>
      </c>
      <c r="Q69" s="42">
        <f>LOOKUP(2, 1/('OB History'!$B:$B=A69), 'OB History'!$AB:$AB)</f>
        <v>0.43936170212765957</v>
      </c>
      <c r="R69" s="12">
        <f>SUMIFS('OB History'!H:H,'OB History'!B:B,'Old Bow v2'!A69)</f>
        <v>758</v>
      </c>
      <c r="S69" s="2">
        <f>SUMIFS('OB History'!G:G,'OB History'!B:B,'Old Bow v2'!A69)-R69</f>
        <v>848</v>
      </c>
      <c r="T69" s="42">
        <f>LOOKUP(2, 1/('OB History'!$B:$B=A69), 'OB History'!$AC:$AC)</f>
        <v>0.47063829787234046</v>
      </c>
      <c r="U69" s="2">
        <f>COUNTIFS('OB History'!$B:$B,$A$69,'OB History'!K:K, 1)</f>
        <v>13</v>
      </c>
      <c r="V69" s="2">
        <f>COUNTIFS('OB History'!$B:$B,$A$69,'OB History'!L:L, 1)</f>
        <v>16</v>
      </c>
      <c r="W69" s="2">
        <f>COUNTIFS('OB History'!$B:$B,$A$69,'OB History'!M:M, 1)</f>
        <v>7</v>
      </c>
      <c r="X69" s="2">
        <f>COUNTIFS('OB History'!$B:$B,$A$69,'OB History'!N:N, 1)</f>
        <v>17</v>
      </c>
      <c r="Y69" s="2">
        <f>COUNTIFS('OB History'!$B:$B,$A$69,'OB History'!O:O, 1)</f>
        <v>5</v>
      </c>
      <c r="Z69" s="2">
        <f>COUNTIFS('OB History'!$B:$B,$A$69,'OB History'!P:P, 1)</f>
        <v>8</v>
      </c>
      <c r="AA69" s="2">
        <f>COUNTIFS('OB History'!$B:$B,$A$69,'OB History'!Q:Q, 1)</f>
        <v>5</v>
      </c>
      <c r="AB69" s="2">
        <f>COUNTIFS('OB History'!$B:$B,$A$69,'OB History'!R:R, 1)</f>
        <v>2</v>
      </c>
      <c r="AC69" s="2">
        <f>COUNTIFS('OB History'!$B:$B,$A$69,'OB History'!S:S, 1)</f>
        <v>1</v>
      </c>
      <c r="AD69" s="2">
        <f>COUNTIFS('OB History'!$B:$B,$A$69,'OB History'!T:T, 1)</f>
        <v>0</v>
      </c>
      <c r="AE69" s="2">
        <f>COUNTIFS('OB History'!$B:$B,$A$69,'OB History'!U:U, 1)</f>
        <v>1</v>
      </c>
      <c r="AF69" s="2">
        <f>COUNTIFS('OB History'!$B:$B,$A$69,'OB History'!V:V, 1)</f>
        <v>4</v>
      </c>
      <c r="AG69" s="2">
        <f>COUNTIFS('OB History'!$B:$B,$A$69,'OB History'!W:W, 1)</f>
        <v>17</v>
      </c>
      <c r="AH69" s="2">
        <f>COUNTIFS('OB History'!$B:$B,$A$69,'OB History'!X:X, 1)</f>
        <v>40</v>
      </c>
      <c r="AI69" s="2">
        <f>COUNTIFS('OB History'!$B:$B,$A$69,'OB History'!Y:Y, 1)</f>
        <v>14</v>
      </c>
      <c r="AJ69" s="2">
        <f>COUNTIFS('OB History'!$B:$B,$A$69,'OB History'!Z:Z, 1)</f>
        <v>19</v>
      </c>
    </row>
    <row r="70" spans="1:36" x14ac:dyDescent="0.25">
      <c r="A70" s="2" t="s">
        <v>64</v>
      </c>
      <c r="B70" s="6" t="s">
        <v>70</v>
      </c>
      <c r="C70" s="6" t="s">
        <v>70</v>
      </c>
      <c r="D70" s="3"/>
      <c r="E70" s="3"/>
      <c r="F70" s="3"/>
      <c r="G70" s="3"/>
      <c r="H70" s="12">
        <f>SUMIFS('OB History'!C:C,'OB History'!B:B,A70)</f>
        <v>216</v>
      </c>
      <c r="I70" s="4">
        <f>AVERAGEIFS('OB History'!C:C,'OB History'!B:B,A70)</f>
        <v>15.428571428571429</v>
      </c>
      <c r="J70" s="4">
        <f t="array" ref="J70">MEDIAN(IF('OB History'!B:B=A70, 'OB History'!C:C))</f>
        <v>16</v>
      </c>
      <c r="K70" s="13">
        <f t="array" ref="K70">MAX(IF('OB History'!B:B=A70, 'OB History'!C:C))</f>
        <v>27</v>
      </c>
      <c r="L70" s="12">
        <f>COUNTIFS('OB History'!B:B,A70,'OB History'!D:D, 1)</f>
        <v>7</v>
      </c>
      <c r="M70" s="2">
        <f>COUNTIFS('OB History'!B:B,A70,'OB History'!D:D, 0)</f>
        <v>7</v>
      </c>
      <c r="N70" s="42">
        <f>LOOKUP(2, 1/('OB History'!$B:$B=A70), 'OB History'!$AD:$AD)</f>
        <v>0.5</v>
      </c>
      <c r="O70" s="12">
        <f>SUMIFS('OB History'!F:F,'OB History'!B:B,A70)</f>
        <v>32</v>
      </c>
      <c r="P70" s="2">
        <f>SUMIFS('OB History'!E:E,'OB History'!B:B,A70)-O70</f>
        <v>31</v>
      </c>
      <c r="Q70" s="42">
        <f>LOOKUP(2, 1/('OB History'!$B:$B=A70), 'OB History'!$AB:$AB)</f>
        <v>0.52500000000000002</v>
      </c>
      <c r="R70" s="12">
        <f>SUMIFS('OB History'!H:H,'OB History'!B:B,'Old Bow v2'!A70)</f>
        <v>132</v>
      </c>
      <c r="S70" s="2">
        <f>SUMIFS('OB History'!G:G,'OB History'!B:B,'Old Bow v2'!A70)-R70</f>
        <v>128</v>
      </c>
      <c r="T70" s="42">
        <f>LOOKUP(2, 1/('OB History'!$B:$B=A70), 'OB History'!$AC:$AC)</f>
        <v>0.51214285714285712</v>
      </c>
      <c r="U70" s="2">
        <f>COUNTIFS('OB History'!$B:$B,$A$70,'OB History'!K:K, 1)</f>
        <v>1</v>
      </c>
      <c r="V70" s="2">
        <f>COUNTIFS('OB History'!$B:$B,$A$70,'OB History'!L:L, 1)</f>
        <v>2</v>
      </c>
      <c r="W70" s="2">
        <f>COUNTIFS('OB History'!$B:$B,$A$70,'OB History'!M:M, 1)</f>
        <v>0</v>
      </c>
      <c r="X70" s="2">
        <f>COUNTIFS('OB History'!$B:$B,$A$70,'OB History'!N:N, 1)</f>
        <v>2</v>
      </c>
      <c r="Y70" s="2">
        <f>COUNTIFS('OB History'!$B:$B,$A$70,'OB History'!O:O, 1)</f>
        <v>4</v>
      </c>
      <c r="Z70" s="2">
        <f>COUNTIFS('OB History'!$B:$B,$A$70,'OB History'!P:P, 1)</f>
        <v>0</v>
      </c>
      <c r="AA70" s="2">
        <f>COUNTIFS('OB History'!$B:$B,$A$70,'OB History'!Q:Q, 1)</f>
        <v>0</v>
      </c>
      <c r="AB70" s="2">
        <f>COUNTIFS('OB History'!$B:$B,$A$70,'OB History'!R:R, 1)</f>
        <v>3</v>
      </c>
      <c r="AC70" s="2">
        <f>COUNTIFS('OB History'!$B:$B,$A$70,'OB History'!S:S, 1)</f>
        <v>0</v>
      </c>
      <c r="AD70" s="2">
        <f>COUNTIFS('OB History'!$B:$B,$A$70,'OB History'!T:T, 1)</f>
        <v>0</v>
      </c>
      <c r="AE70" s="2">
        <f>COUNTIFS('OB History'!$B:$B,$A$70,'OB History'!U:U, 1)</f>
        <v>0</v>
      </c>
      <c r="AF70" s="2">
        <f>COUNTIFS('OB History'!$B:$B,$A$70,'OB History'!V:V, 1)</f>
        <v>1</v>
      </c>
      <c r="AG70" s="2">
        <f>COUNTIFS('OB History'!$B:$B,$A$70,'OB History'!W:W, 1)</f>
        <v>0</v>
      </c>
      <c r="AH70" s="2">
        <f>COUNTIFS('OB History'!$B:$B,$A$70,'OB History'!X:X, 1)</f>
        <v>7</v>
      </c>
      <c r="AI70" s="2">
        <f>COUNTIFS('OB History'!$B:$B,$A$70,'OB History'!Y:Y, 1)</f>
        <v>6</v>
      </c>
      <c r="AJ70" s="2">
        <f>COUNTIFS('OB History'!$B:$B,$A$70,'OB History'!Z:Z, 1)</f>
        <v>6</v>
      </c>
    </row>
    <row r="71" spans="1:36" x14ac:dyDescent="0.25">
      <c r="A71" s="2" t="s">
        <v>4</v>
      </c>
      <c r="B71" s="6" t="s">
        <v>98</v>
      </c>
      <c r="C71" s="2" t="s">
        <v>70</v>
      </c>
      <c r="D71" s="3">
        <v>7</v>
      </c>
      <c r="E71" s="3"/>
      <c r="F71" s="3"/>
      <c r="G71" s="3"/>
      <c r="H71" s="12">
        <f>SUMIFS('OB History'!C:C,'OB History'!B:B,A71)</f>
        <v>692</v>
      </c>
      <c r="I71" s="4">
        <f>AVERAGEIFS('OB History'!C:C,'OB History'!B:B,A71)</f>
        <v>25.62962962962963</v>
      </c>
      <c r="J71" s="4">
        <f t="array" ref="J71">MEDIAN(IF('OB History'!B:B=A71, 'OB History'!C:C))</f>
        <v>23</v>
      </c>
      <c r="K71" s="13">
        <f t="array" ref="K71">MAX(IF('OB History'!B:B=A71, 'OB History'!C:C))</f>
        <v>53</v>
      </c>
      <c r="L71" s="12">
        <f>COUNTIFS('OB History'!B:B,A71,'OB History'!D:D, 1)</f>
        <v>17</v>
      </c>
      <c r="M71" s="2">
        <f>COUNTIFS('OB History'!B:B,A71,'OB History'!D:D, 0)</f>
        <v>10</v>
      </c>
      <c r="N71" s="42">
        <f>LOOKUP(2, 1/('OB History'!$B:$B=A71), 'OB History'!$AD:$AD)</f>
        <v>0.62962962962962965</v>
      </c>
      <c r="O71" s="12">
        <f>SUMIFS('OB History'!F:F,'OB History'!B:B,A71)</f>
        <v>60</v>
      </c>
      <c r="P71" s="2">
        <f>SUMIFS('OB History'!E:E,'OB History'!B:B,A71)-O71</f>
        <v>53</v>
      </c>
      <c r="Q71" s="42">
        <f>LOOKUP(2, 1/('OB History'!$B:$B=A71), 'OB History'!$AB:$AB)</f>
        <v>0.52777777777777779</v>
      </c>
      <c r="R71" s="12">
        <f>SUMIFS('OB History'!H:H,'OB History'!B:B,'Old Bow v2'!A71)</f>
        <v>237</v>
      </c>
      <c r="S71" s="2">
        <f>SUMIFS('OB History'!G:G,'OB History'!B:B,'Old Bow v2'!A71)-R71</f>
        <v>225</v>
      </c>
      <c r="T71" s="42">
        <f>LOOKUP(2, 1/('OB History'!$B:$B=A71), 'OB History'!$AC:$AC)</f>
        <v>0.50703703703703706</v>
      </c>
      <c r="U71" s="2">
        <f>COUNTIFS('OB History'!$B:$B,$A$71,'OB History'!K:K, 1)</f>
        <v>7</v>
      </c>
      <c r="V71" s="2">
        <f>COUNTIFS('OB History'!$B:$B,$A$71,'OB History'!L:L, 1)</f>
        <v>7</v>
      </c>
      <c r="W71" s="2">
        <f>COUNTIFS('OB History'!$B:$B,$A$71,'OB History'!M:M, 1)</f>
        <v>5</v>
      </c>
      <c r="X71" s="2">
        <f>COUNTIFS('OB History'!$B:$B,$A$71,'OB History'!N:N, 1)</f>
        <v>3</v>
      </c>
      <c r="Y71" s="2">
        <f>COUNTIFS('OB History'!$B:$B,$A$71,'OB History'!O:O, 1)</f>
        <v>5</v>
      </c>
      <c r="Z71" s="2">
        <f>COUNTIFS('OB History'!$B:$B,$A$71,'OB History'!P:P, 1)</f>
        <v>4</v>
      </c>
      <c r="AA71" s="2">
        <f>COUNTIFS('OB History'!$B:$B,$A$71,'OB History'!Q:Q, 1)</f>
        <v>3</v>
      </c>
      <c r="AB71" s="2">
        <f>COUNTIFS('OB History'!$B:$B,$A$71,'OB History'!R:R, 1)</f>
        <v>1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1</v>
      </c>
      <c r="AF71" s="2">
        <f>COUNTIFS('OB History'!$B:$B,$A$71,'OB History'!V:V, 1)</f>
        <v>0</v>
      </c>
      <c r="AG71" s="2">
        <f>COUNTIFS('OB History'!$B:$B,$A$71,'OB History'!W:W, 1)</f>
        <v>5</v>
      </c>
      <c r="AH71" s="2">
        <f>COUNTIFS('OB History'!$B:$B,$A$71,'OB History'!X:X, 1)</f>
        <v>6</v>
      </c>
      <c r="AI71" s="2">
        <f>COUNTIFS('OB History'!$B:$B,$A$71,'OB History'!Y:Y, 1)</f>
        <v>5</v>
      </c>
      <c r="AJ71" s="2">
        <f>COUNTIFS('OB History'!$B:$B,$A$71,'OB History'!Z:Z, 1)</f>
        <v>8</v>
      </c>
    </row>
    <row r="72" spans="1:36" x14ac:dyDescent="0.25">
      <c r="A72" s="2" t="s">
        <v>88</v>
      </c>
      <c r="B72" s="6" t="s">
        <v>54</v>
      </c>
      <c r="C72" s="2" t="s">
        <v>70</v>
      </c>
      <c r="D72" s="3"/>
      <c r="E72" s="3"/>
      <c r="F72" s="3"/>
      <c r="G72" s="3"/>
      <c r="H72" s="12">
        <f>SUMIFS('OB History'!C:C,'OB History'!B:B,A72)</f>
        <v>291</v>
      </c>
      <c r="I72" s="4">
        <f>AVERAGEIFS('OB History'!C:C,'OB History'!B:B,A72)</f>
        <v>20.785714285714285</v>
      </c>
      <c r="J72" s="4">
        <f t="array" ref="J72">MEDIAN(IF('OB History'!B:B=A72, 'OB History'!C:C))</f>
        <v>20</v>
      </c>
      <c r="K72" s="13">
        <f t="array" ref="K72">MAX(IF('OB History'!B:B=A72, 'OB History'!C:C))</f>
        <v>37</v>
      </c>
      <c r="L72" s="12">
        <f>COUNTIFS('OB History'!B:B,A72,'OB History'!D:D, 1)</f>
        <v>9</v>
      </c>
      <c r="M72" s="2">
        <f>COUNTIFS('OB History'!B:B,A72,'OB History'!D:D, 0)</f>
        <v>5</v>
      </c>
      <c r="N72" s="42">
        <f>LOOKUP(2, 1/('OB History'!$B:$B=A72), 'OB History'!$AD:$AD)</f>
        <v>0.6428571428571429</v>
      </c>
      <c r="O72" s="12">
        <f>SUMIFS('OB History'!F:F,'OB History'!B:B,A72)</f>
        <v>34</v>
      </c>
      <c r="P72" s="2">
        <f>SUMIFS('OB History'!E:E,'OB History'!B:B,A72)-O72</f>
        <v>28</v>
      </c>
      <c r="Q72" s="42">
        <f>LOOKUP(2, 1/('OB History'!$B:$B=A72), 'OB History'!$AB:$AB)</f>
        <v>0.54999999999999993</v>
      </c>
      <c r="R72" s="12">
        <f>SUMIFS('OB History'!H:H,'OB History'!B:B,'Old Bow v2'!A72)</f>
        <v>135</v>
      </c>
      <c r="S72" s="2">
        <f>SUMIFS('OB History'!G:G,'OB History'!B:B,'Old Bow v2'!A72)-R72</f>
        <v>129</v>
      </c>
      <c r="T72" s="42">
        <f>LOOKUP(2, 1/('OB History'!$B:$B=A72), 'OB History'!$AC:$AC)</f>
        <v>0.51142857142857145</v>
      </c>
      <c r="U72" s="2">
        <f>COUNTIFS('OB History'!$B:$B,$A$72,'OB History'!K:K, 1)</f>
        <v>5</v>
      </c>
      <c r="V72" s="2">
        <f>COUNTIFS('OB History'!$B:$B,$A$72,'OB History'!L:L, 1)</f>
        <v>5</v>
      </c>
      <c r="W72" s="2">
        <f>COUNTIFS('OB History'!$B:$B,$A$72,'OB History'!M:M, 1)</f>
        <v>1</v>
      </c>
      <c r="X72" s="2">
        <f>COUNTIFS('OB History'!$B:$B,$A$72,'OB History'!N:N, 1)</f>
        <v>2</v>
      </c>
      <c r="Y72" s="2">
        <f>COUNTIFS('OB History'!$B:$B,$A$72,'OB History'!O:O, 1)</f>
        <v>4</v>
      </c>
      <c r="Z72" s="2">
        <f>COUNTIFS('OB History'!$B:$B,$A$72,'OB History'!P:P, 1)</f>
        <v>2</v>
      </c>
      <c r="AA72" s="2">
        <f>COUNTIFS('OB History'!$B:$B,$A$72,'OB History'!Q:Q, 1)</f>
        <v>2</v>
      </c>
      <c r="AB72" s="2">
        <f>COUNTIFS('OB History'!$B:$B,$A$72,'OB History'!R:R, 1)</f>
        <v>0</v>
      </c>
      <c r="AC72" s="2">
        <f>COUNTIFS('OB History'!$B:$B,$A$72,'OB History'!S:S, 1)</f>
        <v>0</v>
      </c>
      <c r="AD72" s="2">
        <f>COUNTIFS('OB History'!$B:$B,$A$72,'OB History'!T:T, 1)</f>
        <v>0</v>
      </c>
      <c r="AE72" s="2">
        <f>COUNTIFS('OB History'!$B:$B,$A$72,'OB History'!U:U, 1)</f>
        <v>0</v>
      </c>
      <c r="AF72" s="2">
        <f>COUNTIFS('OB History'!$B:$B,$A$72,'OB History'!V:V, 1)</f>
        <v>0</v>
      </c>
      <c r="AG72" s="2">
        <f>COUNTIFS('OB History'!$B:$B,$A$72,'OB History'!W:W, 1)</f>
        <v>2</v>
      </c>
      <c r="AH72" s="2">
        <f>COUNTIFS('OB History'!$B:$B,$A$72,'OB History'!X:X, 1)</f>
        <v>6</v>
      </c>
      <c r="AI72" s="2">
        <f>COUNTIFS('OB History'!$B:$B,$A$72,'OB History'!Y:Y, 1)</f>
        <v>2</v>
      </c>
      <c r="AJ72" s="2">
        <f>COUNTIFS('OB History'!$B:$B,$A$72,'OB History'!Z:Z, 1)</f>
        <v>3</v>
      </c>
    </row>
    <row r="73" spans="1:36" x14ac:dyDescent="0.25">
      <c r="A73" s="2" t="s">
        <v>49</v>
      </c>
      <c r="B73" s="2" t="s">
        <v>70</v>
      </c>
      <c r="C73" s="2" t="s">
        <v>70</v>
      </c>
      <c r="D73" s="3">
        <v>1</v>
      </c>
      <c r="E73" s="3"/>
      <c r="F73" s="3"/>
      <c r="G73" s="3"/>
      <c r="H73" s="12">
        <f>SUMIFS('OB History'!C:C,'OB History'!B:B,A73)</f>
        <v>327</v>
      </c>
      <c r="I73" s="4">
        <f>AVERAGEIFS('OB History'!C:C,'OB History'!B:B,A73)</f>
        <v>10.9</v>
      </c>
      <c r="J73" s="4">
        <f t="array" ref="J73">MEDIAN(IF('OB History'!B:B=A73, 'OB History'!C:C))</f>
        <v>10</v>
      </c>
      <c r="K73" s="13">
        <f t="array" ref="K73">MAX(IF('OB History'!B:B=A73, 'OB History'!C:C))</f>
        <v>20</v>
      </c>
      <c r="L73" s="12">
        <f>COUNTIFS('OB History'!B:B,A73,'OB History'!D:D, 1)</f>
        <v>16</v>
      </c>
      <c r="M73" s="2">
        <f>COUNTIFS('OB History'!B:B,A73,'OB History'!D:D, 0)</f>
        <v>14</v>
      </c>
      <c r="N73" s="42">
        <f>LOOKUP(2, 1/('OB History'!$B:$B=A73), 'OB History'!$AD:$AD)</f>
        <v>0.53333333333333333</v>
      </c>
      <c r="O73" s="12">
        <f>SUMIFS('OB History'!F:F,'OB History'!B:B,A73)</f>
        <v>65</v>
      </c>
      <c r="P73" s="2">
        <f>SUMIFS('OB History'!E:E,'OB History'!B:B,A73)-O73</f>
        <v>62</v>
      </c>
      <c r="Q73" s="42">
        <f>LOOKUP(2, 1/('OB History'!$B:$B=A73), 'OB History'!$AB:$AB)</f>
        <v>0.5116666666666666</v>
      </c>
      <c r="R73" s="12">
        <f>SUMIFS('OB History'!H:H,'OB History'!B:B,'Old Bow v2'!A73)</f>
        <v>269</v>
      </c>
      <c r="S73" s="2">
        <f>SUMIFS('OB History'!G:G,'OB History'!B:B,'Old Bow v2'!A73)-R73</f>
        <v>259</v>
      </c>
      <c r="T73" s="42">
        <f>LOOKUP(2, 1/('OB History'!$B:$B=A73), 'OB History'!$AC:$AC)</f>
        <v>0.5073333333333333</v>
      </c>
      <c r="U73" s="2">
        <f>COUNTIFS('OB History'!$B:$B,$A$73,'OB History'!K:K, 1)</f>
        <v>5</v>
      </c>
      <c r="V73" s="2">
        <f>COUNTIFS('OB History'!$B:$B,$A$73,'OB History'!L:L, 1)</f>
        <v>7</v>
      </c>
      <c r="W73" s="2">
        <f>COUNTIFS('OB History'!$B:$B,$A$73,'OB History'!M:M, 1)</f>
        <v>1</v>
      </c>
      <c r="X73" s="2">
        <f>COUNTIFS('OB History'!$B:$B,$A$73,'OB History'!N:N, 1)</f>
        <v>10</v>
      </c>
      <c r="Y73" s="2">
        <f>COUNTIFS('OB History'!$B:$B,$A$73,'OB History'!O:O, 1)</f>
        <v>1</v>
      </c>
      <c r="Z73" s="2">
        <f>COUNTIFS('OB History'!$B:$B,$A$73,'OB History'!P:P, 1)</f>
        <v>2</v>
      </c>
      <c r="AA73" s="2">
        <f>COUNTIFS('OB History'!$B:$B,$A$73,'OB History'!Q:Q, 1)</f>
        <v>2</v>
      </c>
      <c r="AB73" s="2">
        <f>COUNTIFS('OB History'!$B:$B,$A$73,'OB History'!R:R, 1)</f>
        <v>1</v>
      </c>
      <c r="AC73" s="2">
        <f>COUNTIFS('OB History'!$B:$B,$A$73,'OB History'!S:S, 1)</f>
        <v>0</v>
      </c>
      <c r="AD73" s="2">
        <f>COUNTIFS('OB History'!$B:$B,$A$73,'OB History'!T:T, 1)</f>
        <v>2</v>
      </c>
      <c r="AE73" s="2">
        <f>COUNTIFS('OB History'!$B:$B,$A$73,'OB History'!U:U, 1)</f>
        <v>1</v>
      </c>
      <c r="AF73" s="2">
        <f>COUNTIFS('OB History'!$B:$B,$A$73,'OB History'!V:V, 1)</f>
        <v>0</v>
      </c>
      <c r="AG73" s="2">
        <f>COUNTIFS('OB History'!$B:$B,$A$73,'OB History'!W:W, 1)</f>
        <v>3</v>
      </c>
      <c r="AH73" s="2">
        <f>COUNTIFS('OB History'!$B:$B,$A$73,'OB History'!X:X, 1)</f>
        <v>12</v>
      </c>
      <c r="AI73" s="2">
        <f>COUNTIFS('OB History'!$B:$B,$A$73,'OB History'!Y:Y, 1)</f>
        <v>8</v>
      </c>
      <c r="AJ73" s="2">
        <f>COUNTIFS('OB History'!$B:$B,$A$73,'OB History'!Z:Z, 1)</f>
        <v>10</v>
      </c>
    </row>
    <row r="74" spans="1:36" x14ac:dyDescent="0.25">
      <c r="A74" s="2" t="s">
        <v>248</v>
      </c>
      <c r="B74" s="6" t="s">
        <v>70</v>
      </c>
      <c r="C74" s="1" t="s">
        <v>70</v>
      </c>
      <c r="H74" s="12">
        <f>SUMIFS('OB History'!C:C,'OB History'!B:B,A74)</f>
        <v>17</v>
      </c>
      <c r="I74" s="4">
        <f>AVERAGEIFS('OB History'!C:C,'OB History'!B:B,A74)</f>
        <v>5.666666666666667</v>
      </c>
      <c r="J74" s="4">
        <f t="array" ref="J74">MEDIAN(IF('OB History'!B:B=A74, 'OB History'!C:C))</f>
        <v>6</v>
      </c>
      <c r="K74" s="13">
        <f t="array" ref="K74">MAX(IF('OB History'!B:B=A74, 'OB History'!C:C))</f>
        <v>8</v>
      </c>
      <c r="L74" s="12">
        <f>COUNTIFS('OB History'!B:B,A74,'OB History'!D:D, 1)</f>
        <v>2</v>
      </c>
      <c r="M74" s="2">
        <f>COUNTIFS('OB History'!B:B,A74,'OB History'!D:D, 0)</f>
        <v>1</v>
      </c>
      <c r="N74" s="42">
        <f>LOOKUP(2, 1/('OB History'!$B:$B=A74), 'OB History'!$AD:$AD)</f>
        <v>0.66666666666666663</v>
      </c>
      <c r="O74" s="12">
        <f>SUMIFS('OB History'!F:F,'OB History'!B:B,A74)</f>
        <v>8</v>
      </c>
      <c r="P74" s="2">
        <f>SUMIFS('OB History'!E:E,'OB History'!B:B,A74)-O74</f>
        <v>7</v>
      </c>
      <c r="Q74" s="42">
        <f>LOOKUP(2, 1/('OB History'!$B:$B=A74), 'OB History'!$AB:$AB)</f>
        <v>0.53333333333333333</v>
      </c>
      <c r="R74" s="12">
        <f>SUMIFS('OB History'!H:H,'OB History'!B:B,'Old Bow v2'!A74)</f>
        <v>34</v>
      </c>
      <c r="S74" s="2">
        <f>SUMIFS('OB History'!G:G,'OB History'!B:B,'Old Bow v2'!A74)-R74</f>
        <v>27</v>
      </c>
      <c r="T74" s="42">
        <f>LOOKUP(2, 1/('OB History'!$B:$B=A74), 'OB History'!$AC:$AC)</f>
        <v>0.56000000000000005</v>
      </c>
      <c r="U74" s="2">
        <f>COUNTIFS('OB History'!$B:$B,$A$74,'OB History'!K:K, 1)</f>
        <v>1</v>
      </c>
      <c r="V74" s="2">
        <f>COUNTIFS('OB History'!$B:$B,$A$74,'OB History'!L:L, 1)</f>
        <v>1</v>
      </c>
      <c r="W74" s="2">
        <f>COUNTIFS('OB History'!$B:$B,$A$74,'OB History'!M:M, 1)</f>
        <v>0</v>
      </c>
      <c r="X74" s="2">
        <f>COUNTIFS('OB History'!$B:$B,$A$74,'OB History'!N:N, 1)</f>
        <v>0</v>
      </c>
      <c r="Y74" s="2">
        <f>COUNTIFS('OB History'!$B:$B,$A$74,'OB History'!O:O, 1)</f>
        <v>0</v>
      </c>
      <c r="Z74" s="2">
        <f>COUNTIFS('OB History'!$B:$B,$A$74,'OB History'!P:P, 1)</f>
        <v>0</v>
      </c>
      <c r="AA74" s="2">
        <f>COUNTIFS('OB History'!$B:$B,$A$74,'OB History'!Q:Q, 1)</f>
        <v>0</v>
      </c>
      <c r="AB74" s="2">
        <f>COUNTIFS('OB History'!$B:$B,$A$74,'OB History'!R:R, 1)</f>
        <v>0</v>
      </c>
      <c r="AC74" s="2">
        <f>COUNTIFS('OB History'!$B:$B,$A$74,'OB History'!S:S, 1)</f>
        <v>0</v>
      </c>
      <c r="AD74" s="2">
        <f>COUNTIFS('OB History'!$B:$B,$A$74,'OB History'!T:T, 1)</f>
        <v>0</v>
      </c>
      <c r="AE74" s="2">
        <f>COUNTIFS('OB History'!$B:$B,$A$74,'OB History'!U:U, 1)</f>
        <v>0</v>
      </c>
      <c r="AF74" s="2">
        <f>COUNTIFS('OB History'!$B:$B,$A$74,'OB History'!V:V, 1)</f>
        <v>0</v>
      </c>
      <c r="AG74" s="2">
        <f>COUNTIFS('OB History'!$B:$B,$A$74,'OB History'!W:W, 1)</f>
        <v>0</v>
      </c>
      <c r="AH74" s="2">
        <f>COUNTIFS('OB History'!$B:$B,$A$74,'OB History'!X:X, 1)</f>
        <v>2</v>
      </c>
      <c r="AI74" s="2">
        <f>COUNTIFS('OB History'!$B:$B,$A$74,'OB History'!Y:Y, 1)</f>
        <v>2</v>
      </c>
      <c r="AJ74" s="2">
        <f>COUNTIFS('OB History'!$B:$B,$A$74,'OB History'!Z:Z, 1)</f>
        <v>2</v>
      </c>
    </row>
  </sheetData>
  <autoFilter ref="A1:AJ73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338"/>
  <sheetViews>
    <sheetView workbookViewId="0">
      <pane ySplit="1" topLeftCell="A2296" activePane="bottomLeft" state="frozen"/>
      <selection pane="bottomLeft" activeCell="AF2330" sqref="AF233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242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242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242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242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242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242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242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242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150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242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150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150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242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242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242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150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242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150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242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180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181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182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183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184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185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187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150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242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242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150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149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182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182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242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150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242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242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207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242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150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150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242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207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242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150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207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207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150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150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207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211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211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242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242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211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250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207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182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219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220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211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182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207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207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207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182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150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182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150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150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187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182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237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237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242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237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182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242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182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182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242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182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207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237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182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238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237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182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239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240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182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242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237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182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237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241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182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182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237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187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242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150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242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237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242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182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182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242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150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182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242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242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182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237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242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182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243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243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242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150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182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244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242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243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182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182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243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182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182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237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243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243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247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182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248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243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182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243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237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249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182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182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248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243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250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243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182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243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248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182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211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150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243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182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182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243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252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243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244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253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243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252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252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182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243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182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243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252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  <row r="2214" spans="1:30" x14ac:dyDescent="0.25">
      <c r="A2214" s="39">
        <v>46273</v>
      </c>
      <c r="B2214" t="s">
        <v>2</v>
      </c>
      <c r="C2214">
        <v>44</v>
      </c>
      <c r="D2214" s="40">
        <v>1</v>
      </c>
      <c r="E2214">
        <v>5</v>
      </c>
      <c r="F2214">
        <v>3</v>
      </c>
      <c r="G2214">
        <v>21</v>
      </c>
      <c r="H2214">
        <v>10</v>
      </c>
      <c r="I2214">
        <v>0.6</v>
      </c>
      <c r="J2214">
        <v>0.48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1</v>
      </c>
      <c r="Y2214">
        <v>0</v>
      </c>
      <c r="Z2214">
        <v>0</v>
      </c>
      <c r="AA2214" s="40">
        <f>AVERAGEIFS($C$2:C2214, $B$2:B2214, B2214)</f>
        <v>29.727272727272727</v>
      </c>
      <c r="AB2214" s="40">
        <f>AVERAGEIFS($I$2:I2214, $B$2:B2214, B2214)</f>
        <v>0.63636363636363646</v>
      </c>
      <c r="AC2214" s="40">
        <f>AVERAGEIFS($J$2:J2214, $B$2:B2214, B2214)</f>
        <v>0.5670909090909092</v>
      </c>
      <c r="AD2214" s="40">
        <f>AVERAGEIFS($D$2:D2214, $B$2:B2214, B2214)</f>
        <v>0.65454545454545454</v>
      </c>
    </row>
    <row r="2215" spans="1:30" x14ac:dyDescent="0.25">
      <c r="A2215" s="39">
        <v>46273</v>
      </c>
      <c r="B2215" t="s">
        <v>243</v>
      </c>
      <c r="C2215">
        <v>22</v>
      </c>
      <c r="D2215" s="40">
        <v>1</v>
      </c>
      <c r="E2215">
        <v>5</v>
      </c>
      <c r="F2215">
        <v>3</v>
      </c>
      <c r="G2215">
        <v>21</v>
      </c>
      <c r="H2215">
        <v>10</v>
      </c>
      <c r="I2215">
        <v>0.6</v>
      </c>
      <c r="J2215">
        <v>0.48</v>
      </c>
      <c r="K2215">
        <v>1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0</v>
      </c>
      <c r="Z2215">
        <v>0</v>
      </c>
      <c r="AA2215" s="40">
        <f>AVERAGEIFS($C$2:C2215, $B$2:B2215, B2215)</f>
        <v>12.666666666666666</v>
      </c>
      <c r="AB2215" s="40">
        <f>AVERAGEIFS($I$2:I2215, $B$2:B2215, B2215)</f>
        <v>0.53333333333333333</v>
      </c>
      <c r="AC2215" s="40">
        <f>AVERAGEIFS($J$2:J2215, $B$2:B2215, B2215)</f>
        <v>0.48722222222222228</v>
      </c>
      <c r="AD2215" s="40">
        <f>AVERAGEIFS($D$2:D2215, $B$2:B2215, B2215)</f>
        <v>0.66666666666666663</v>
      </c>
    </row>
    <row r="2216" spans="1:30" x14ac:dyDescent="0.25">
      <c r="A2216" s="39">
        <v>46273</v>
      </c>
      <c r="B2216" t="s">
        <v>120</v>
      </c>
      <c r="C2216">
        <v>21</v>
      </c>
      <c r="D2216" s="40">
        <v>1</v>
      </c>
      <c r="E2216">
        <v>5</v>
      </c>
      <c r="F2216">
        <v>3</v>
      </c>
      <c r="G2216">
        <v>21</v>
      </c>
      <c r="H2216">
        <v>10</v>
      </c>
      <c r="I2216">
        <v>0.6</v>
      </c>
      <c r="J2216">
        <v>0.48</v>
      </c>
      <c r="K2216">
        <v>1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0</v>
      </c>
      <c r="AA2216" s="40">
        <f>AVERAGEIFS($C$2:C2216, $B$2:B2216, B2216)</f>
        <v>14.597826086956522</v>
      </c>
      <c r="AB2216" s="40">
        <f>AVERAGEIFS($I$2:I2216, $B$2:B2216, B2216)</f>
        <v>0.51500000000000001</v>
      </c>
      <c r="AC2216" s="40">
        <f>AVERAGEIFS($J$2:J2216, $B$2:B2216, B2216)</f>
        <v>0.50326086956521721</v>
      </c>
      <c r="AD2216" s="40">
        <f>AVERAGEIFS($D$2:D2216, $B$2:B2216, B2216)</f>
        <v>0.5</v>
      </c>
    </row>
    <row r="2217" spans="1:30" x14ac:dyDescent="0.25">
      <c r="A2217" s="39">
        <v>46273</v>
      </c>
      <c r="B2217" t="s">
        <v>22</v>
      </c>
      <c r="C2217">
        <v>12</v>
      </c>
      <c r="D2217" s="40">
        <v>1</v>
      </c>
      <c r="E2217">
        <v>5</v>
      </c>
      <c r="F2217">
        <v>3</v>
      </c>
      <c r="G2217">
        <v>21</v>
      </c>
      <c r="H2217">
        <v>10</v>
      </c>
      <c r="I2217">
        <v>0.6</v>
      </c>
      <c r="J2217">
        <v>0.48</v>
      </c>
      <c r="K2217">
        <v>1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1</v>
      </c>
      <c r="Y2217">
        <v>0</v>
      </c>
      <c r="Z2217">
        <v>0</v>
      </c>
      <c r="AA2217" s="40">
        <f>AVERAGEIFS($C$2:C2217, $B$2:B2217, B2217)</f>
        <v>15.534883720930232</v>
      </c>
      <c r="AB2217" s="40">
        <f>AVERAGEIFS($I$2:I2217, $B$2:B2217, B2217)</f>
        <v>0.45186046511627914</v>
      </c>
      <c r="AC2217" s="40">
        <f>AVERAGEIFS($J$2:J2217, $B$2:B2217, B2217)</f>
        <v>0.47046511627906984</v>
      </c>
      <c r="AD2217" s="40">
        <f>AVERAGEIFS($D$2:D2217, $B$2:B2217, B2217)</f>
        <v>0.44186046511627908</v>
      </c>
    </row>
    <row r="2218" spans="1:30" x14ac:dyDescent="0.25">
      <c r="A2218" s="39">
        <v>46273</v>
      </c>
      <c r="B2218" t="s">
        <v>111</v>
      </c>
      <c r="C2218">
        <v>11</v>
      </c>
      <c r="D2218" s="40">
        <v>1</v>
      </c>
      <c r="E2218">
        <v>5</v>
      </c>
      <c r="F2218">
        <v>3</v>
      </c>
      <c r="G2218">
        <v>21</v>
      </c>
      <c r="H2218">
        <v>10</v>
      </c>
      <c r="I2218">
        <v>0.6</v>
      </c>
      <c r="J2218">
        <v>0.48</v>
      </c>
      <c r="K2218">
        <v>1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1</v>
      </c>
      <c r="Y2218">
        <v>0</v>
      </c>
      <c r="Z2218">
        <v>0</v>
      </c>
      <c r="AA2218" s="40">
        <f>AVERAGEIFS($C$2:C2218, $B$2:B2218, B2218)</f>
        <v>12.897435897435898</v>
      </c>
      <c r="AB2218" s="40">
        <f>AVERAGEIFS($I$2:I2218, $B$2:B2218, B2218)</f>
        <v>0.46794871794871795</v>
      </c>
      <c r="AC2218" s="40">
        <f>AVERAGEIFS($J$2:J2218, $B$2:B2218, B2218)</f>
        <v>0.49435897435897441</v>
      </c>
      <c r="AD2218" s="40">
        <f>AVERAGEIFS($D$2:D2218, $B$2:B2218, B2218)</f>
        <v>0.48717948717948717</v>
      </c>
    </row>
    <row r="2219" spans="1:30" x14ac:dyDescent="0.25">
      <c r="A2219" s="39">
        <v>46273</v>
      </c>
      <c r="B2219" t="s">
        <v>252</v>
      </c>
      <c r="C2219">
        <v>14</v>
      </c>
      <c r="D2219" s="40">
        <v>1</v>
      </c>
      <c r="E2219">
        <v>5</v>
      </c>
      <c r="F2219">
        <v>3</v>
      </c>
      <c r="G2219">
        <v>21</v>
      </c>
      <c r="H2219">
        <v>10</v>
      </c>
      <c r="I2219">
        <v>0.6</v>
      </c>
      <c r="J2219">
        <v>0.48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 s="40">
        <f>AVERAGEIFS($C$2:C2219, $B$2:B2219, B2219)</f>
        <v>9.8000000000000007</v>
      </c>
      <c r="AB2219" s="40">
        <f>AVERAGEIFS($I$2:I2219, $B$2:B2219, B2219)</f>
        <v>0.5</v>
      </c>
      <c r="AC2219" s="40">
        <f>AVERAGEIFS($J$2:J2219, $B$2:B2219, B2219)</f>
        <v>0.496</v>
      </c>
      <c r="AD2219" s="40">
        <f>AVERAGEIFS($D$2:D2219, $B$2:B2219, B2219)</f>
        <v>0.6</v>
      </c>
    </row>
    <row r="2220" spans="1:30" x14ac:dyDescent="0.25">
      <c r="A2220" s="39">
        <v>46273</v>
      </c>
      <c r="B2220" t="s">
        <v>19</v>
      </c>
      <c r="C2220">
        <v>27</v>
      </c>
      <c r="D2220" s="40">
        <v>0</v>
      </c>
      <c r="E2220">
        <v>5</v>
      </c>
      <c r="F2220">
        <v>2</v>
      </c>
      <c r="G2220">
        <v>21</v>
      </c>
      <c r="H2220">
        <v>11</v>
      </c>
      <c r="I2220">
        <v>0.4</v>
      </c>
      <c r="J2220">
        <v>0.52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1</v>
      </c>
      <c r="T2220">
        <v>0</v>
      </c>
      <c r="U2220">
        <v>0</v>
      </c>
      <c r="V2220">
        <v>0</v>
      </c>
      <c r="W2220">
        <v>1</v>
      </c>
      <c r="X2220">
        <v>0</v>
      </c>
      <c r="Y2220">
        <v>0</v>
      </c>
      <c r="Z2220">
        <v>0</v>
      </c>
      <c r="AA2220" s="40">
        <f>AVERAGEIFS($C$2:C2220, $B$2:B2220, B2220)</f>
        <v>19.205128205128204</v>
      </c>
      <c r="AB2220" s="40">
        <f>AVERAGEIFS($I$2:I2220, $B$2:B2220, B2220)</f>
        <v>0.53666666666666651</v>
      </c>
      <c r="AC2220" s="40">
        <f>AVERAGEIFS($J$2:J2220, $B$2:B2220, B2220)</f>
        <v>0.50974358974358969</v>
      </c>
      <c r="AD2220" s="40">
        <f>AVERAGEIFS($D$2:D2220, $B$2:B2220, B2220)</f>
        <v>0.48717948717948717</v>
      </c>
    </row>
    <row r="2221" spans="1:30" x14ac:dyDescent="0.25">
      <c r="A2221" s="39">
        <v>46273</v>
      </c>
      <c r="B2221" t="s">
        <v>92</v>
      </c>
      <c r="C2221">
        <v>19</v>
      </c>
      <c r="D2221" s="40">
        <v>0</v>
      </c>
      <c r="E2221">
        <v>5</v>
      </c>
      <c r="F2221">
        <v>2</v>
      </c>
      <c r="G2221">
        <v>21</v>
      </c>
      <c r="H2221">
        <v>11</v>
      </c>
      <c r="I2221">
        <v>0.4</v>
      </c>
      <c r="J2221">
        <v>0.52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1</v>
      </c>
      <c r="T2221">
        <v>0</v>
      </c>
      <c r="U2221">
        <v>0</v>
      </c>
      <c r="V2221">
        <v>0</v>
      </c>
      <c r="W2221">
        <v>1</v>
      </c>
      <c r="X2221">
        <v>0</v>
      </c>
      <c r="Y2221">
        <v>0</v>
      </c>
      <c r="Z2221">
        <v>0</v>
      </c>
      <c r="AA2221" s="40">
        <f>AVERAGEIFS($C$2:C2221, $B$2:B2221, B2221)</f>
        <v>16.333333333333332</v>
      </c>
      <c r="AB2221" s="40">
        <f>AVERAGEIFS($I$2:I2221, $B$2:B2221, B2221)</f>
        <v>0.46666666666666662</v>
      </c>
      <c r="AC2221" s="40">
        <f>AVERAGEIFS($J$2:J2221, $B$2:B2221, B2221)</f>
        <v>0.54</v>
      </c>
      <c r="AD2221" s="40">
        <f>AVERAGEIFS($D$2:D2221, $B$2:B2221, B2221)</f>
        <v>0.33333333333333331</v>
      </c>
    </row>
    <row r="2222" spans="1:30" x14ac:dyDescent="0.25">
      <c r="A2222" s="39">
        <v>46273</v>
      </c>
      <c r="B2222" t="s">
        <v>17</v>
      </c>
      <c r="C2222">
        <v>17</v>
      </c>
      <c r="D2222" s="40">
        <v>0</v>
      </c>
      <c r="E2222">
        <v>5</v>
      </c>
      <c r="F2222">
        <v>2</v>
      </c>
      <c r="G2222">
        <v>21</v>
      </c>
      <c r="H2222">
        <v>11</v>
      </c>
      <c r="I2222">
        <v>0.4</v>
      </c>
      <c r="J2222">
        <v>0.52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1</v>
      </c>
      <c r="T2222">
        <v>0</v>
      </c>
      <c r="U2222">
        <v>0</v>
      </c>
      <c r="V2222">
        <v>0</v>
      </c>
      <c r="W2222">
        <v>1</v>
      </c>
      <c r="X2222">
        <v>0</v>
      </c>
      <c r="Y2222">
        <v>0</v>
      </c>
      <c r="Z2222">
        <v>0</v>
      </c>
      <c r="AA2222" s="40">
        <f>AVERAGEIFS($C$2:C2222, $B$2:B2222, B2222)</f>
        <v>12.222222222222221</v>
      </c>
      <c r="AB2222" s="40">
        <f>AVERAGEIFS($I$2:I2222, $B$2:B2222, B2222)</f>
        <v>0.47916666666666657</v>
      </c>
      <c r="AC2222" s="40">
        <f>AVERAGEIFS($J$2:J2222, $B$2:B2222, B2222)</f>
        <v>0.48597222222222225</v>
      </c>
      <c r="AD2222" s="40">
        <f>AVERAGEIFS($D$2:D2222, $B$2:B2222, B2222)</f>
        <v>0.43055555555555558</v>
      </c>
    </row>
    <row r="2223" spans="1:30" x14ac:dyDescent="0.25">
      <c r="A2223" s="39">
        <v>46273</v>
      </c>
      <c r="B2223" t="s">
        <v>90</v>
      </c>
      <c r="C2223">
        <v>35</v>
      </c>
      <c r="D2223" s="40">
        <v>0</v>
      </c>
      <c r="E2223">
        <v>5</v>
      </c>
      <c r="F2223">
        <v>2</v>
      </c>
      <c r="G2223">
        <v>21</v>
      </c>
      <c r="H2223">
        <v>11</v>
      </c>
      <c r="I2223">
        <v>0.4</v>
      </c>
      <c r="J2223">
        <v>0.52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1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 s="40">
        <f>AVERAGEIFS($C$2:C2223, $B$2:B2223, B2223)</f>
        <v>23.717391304347824</v>
      </c>
      <c r="AB2223" s="40">
        <f>AVERAGEIFS($I$2:I2223, $B$2:B2223, B2223)</f>
        <v>0.57391304347826078</v>
      </c>
      <c r="AC2223" s="40">
        <f>AVERAGEIFS($J$2:J2223, $B$2:B2223, B2223)</f>
        <v>0.54065217391304332</v>
      </c>
      <c r="AD2223" s="40">
        <f>AVERAGEIFS($D$2:D2223, $B$2:B2223, B2223)</f>
        <v>0.60869565217391308</v>
      </c>
    </row>
    <row r="2224" spans="1:30" x14ac:dyDescent="0.25">
      <c r="A2224" s="39">
        <v>46273</v>
      </c>
      <c r="B2224" t="s">
        <v>32</v>
      </c>
      <c r="C2224">
        <v>16</v>
      </c>
      <c r="D2224" s="40">
        <v>0</v>
      </c>
      <c r="E2224">
        <v>5</v>
      </c>
      <c r="F2224">
        <v>2</v>
      </c>
      <c r="G2224">
        <v>21</v>
      </c>
      <c r="H2224">
        <v>11</v>
      </c>
      <c r="I2224">
        <v>0.4</v>
      </c>
      <c r="J2224">
        <v>0.52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 s="40">
        <f>AVERAGEIFS($C$2:C2224, $B$2:B2224, B2224)</f>
        <v>12</v>
      </c>
      <c r="AB2224" s="40">
        <f>AVERAGEIFS($I$2:I2224, $B$2:B2224, B2224)</f>
        <v>0.42931034482758601</v>
      </c>
      <c r="AC2224" s="40">
        <f>AVERAGEIFS($J$2:J2224, $B$2:B2224, B2224)</f>
        <v>0.46827586206896554</v>
      </c>
      <c r="AD2224" s="40">
        <f>AVERAGEIFS($D$2:D2224, $B$2:B2224, B2224)</f>
        <v>0.37931034482758619</v>
      </c>
    </row>
    <row r="2225" spans="1:30" x14ac:dyDescent="0.25">
      <c r="A2225" s="39">
        <v>46273</v>
      </c>
      <c r="B2225" t="s">
        <v>29</v>
      </c>
      <c r="C2225">
        <v>18</v>
      </c>
      <c r="D2225" s="40">
        <v>0</v>
      </c>
      <c r="E2225">
        <v>5</v>
      </c>
      <c r="F2225">
        <v>2</v>
      </c>
      <c r="G2225">
        <v>21</v>
      </c>
      <c r="H2225">
        <v>11</v>
      </c>
      <c r="I2225">
        <v>0.4</v>
      </c>
      <c r="J2225">
        <v>0.52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0</v>
      </c>
      <c r="U2225">
        <v>0</v>
      </c>
      <c r="V2225">
        <v>0</v>
      </c>
      <c r="W2225">
        <v>1</v>
      </c>
      <c r="X2225">
        <v>0</v>
      </c>
      <c r="Y2225">
        <v>0</v>
      </c>
      <c r="Z2225">
        <v>0</v>
      </c>
      <c r="AA2225" s="40">
        <f>AVERAGEIFS($C$2:C2225, $B$2:B2225, B2225)</f>
        <v>12.033333333333333</v>
      </c>
      <c r="AB2225" s="40">
        <f>AVERAGEIFS($I$2:I2225, $B$2:B2225, B2225)</f>
        <v>0.4966666666666667</v>
      </c>
      <c r="AC2225" s="40">
        <f>AVERAGEIFS($J$2:J2225, $B$2:B2225, B2225)</f>
        <v>0.4998333333333333</v>
      </c>
      <c r="AD2225" s="40">
        <f>AVERAGEIFS($D$2:D2225, $B$2:B2225, B2225)</f>
        <v>0.55000000000000004</v>
      </c>
    </row>
    <row r="2226" spans="1:30" x14ac:dyDescent="0.25">
      <c r="A2226" s="39">
        <v>46273</v>
      </c>
      <c r="B2226" t="s">
        <v>120</v>
      </c>
      <c r="C2226">
        <v>15</v>
      </c>
      <c r="D2226" s="40">
        <v>1</v>
      </c>
      <c r="E2226">
        <v>5</v>
      </c>
      <c r="F2226">
        <v>3</v>
      </c>
      <c r="G2226">
        <v>21</v>
      </c>
      <c r="H2226">
        <v>11</v>
      </c>
      <c r="I2226">
        <v>0.6</v>
      </c>
      <c r="J2226">
        <v>0.52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1</v>
      </c>
      <c r="Z2226">
        <v>0</v>
      </c>
      <c r="AA2226" s="40">
        <f>AVERAGEIFS($C$2:C2226, $B$2:B2226, B2226)</f>
        <v>14.602150537634408</v>
      </c>
      <c r="AB2226" s="40">
        <f>AVERAGEIFS($I$2:I2226, $B$2:B2226, B2226)</f>
        <v>0.51591397849462373</v>
      </c>
      <c r="AC2226" s="40">
        <f>AVERAGEIFS($J$2:J2226, $B$2:B2226, B2226)</f>
        <v>0.50344086021505363</v>
      </c>
      <c r="AD2226" s="40">
        <f>AVERAGEIFS($D$2:D2226, $B$2:B2226, B2226)</f>
        <v>0.5053763440860215</v>
      </c>
    </row>
    <row r="2227" spans="1:30" x14ac:dyDescent="0.25">
      <c r="A2227" s="39">
        <v>46273</v>
      </c>
      <c r="B2227" t="s">
        <v>15</v>
      </c>
      <c r="C2227">
        <v>46</v>
      </c>
      <c r="D2227" s="40">
        <v>1</v>
      </c>
      <c r="E2227">
        <v>5</v>
      </c>
      <c r="F2227">
        <v>3</v>
      </c>
      <c r="G2227">
        <v>21</v>
      </c>
      <c r="H2227">
        <v>11</v>
      </c>
      <c r="I2227">
        <v>0.6</v>
      </c>
      <c r="J2227">
        <v>0.52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1</v>
      </c>
      <c r="Y2227">
        <v>1</v>
      </c>
      <c r="Z2227">
        <v>0</v>
      </c>
      <c r="AA2227" s="40">
        <f>AVERAGEIFS($C$2:C2227, $B$2:B2227, B2227)</f>
        <v>25.274725274725274</v>
      </c>
      <c r="AB2227" s="40">
        <f>AVERAGEIFS($I$2:I2227, $B$2:B2227, B2227)</f>
        <v>0.46593406593406594</v>
      </c>
      <c r="AC2227" s="40">
        <f>AVERAGEIFS($J$2:J2227, $B$2:B2227, B2227)</f>
        <v>0.49681318681318676</v>
      </c>
      <c r="AD2227" s="40">
        <f>AVERAGEIFS($D$2:D2227, $B$2:B2227, B2227)</f>
        <v>0.39560439560439559</v>
      </c>
    </row>
    <row r="2228" spans="1:30" x14ac:dyDescent="0.25">
      <c r="A2228" s="39">
        <v>46273</v>
      </c>
      <c r="B2228" t="s">
        <v>127</v>
      </c>
      <c r="C2228">
        <v>32</v>
      </c>
      <c r="D2228" s="40">
        <v>1</v>
      </c>
      <c r="E2228">
        <v>5</v>
      </c>
      <c r="F2228">
        <v>3</v>
      </c>
      <c r="G2228">
        <v>21</v>
      </c>
      <c r="H2228">
        <v>11</v>
      </c>
      <c r="I2228">
        <v>0.6</v>
      </c>
      <c r="J2228">
        <v>0.52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1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1</v>
      </c>
      <c r="Y2228">
        <v>1</v>
      </c>
      <c r="Z2228">
        <v>0</v>
      </c>
      <c r="AA2228" s="40">
        <f>AVERAGEIFS($C$2:C2228, $B$2:B2228, B2228)</f>
        <v>21.364583333333332</v>
      </c>
      <c r="AB2228" s="40">
        <f>AVERAGEIFS($I$2:I2228, $B$2:B2228, B2228)</f>
        <v>0.45447916666666671</v>
      </c>
      <c r="AC2228" s="40">
        <f>AVERAGEIFS($J$2:J2228, $B$2:B2228, B2228)</f>
        <v>0.47906250000000011</v>
      </c>
      <c r="AD2228" s="40">
        <f>AVERAGEIFS($D$2:D2228, $B$2:B2228, B2228)</f>
        <v>0.45833333333333331</v>
      </c>
    </row>
    <row r="2229" spans="1:30" x14ac:dyDescent="0.25">
      <c r="A2229" s="39">
        <v>46273</v>
      </c>
      <c r="B2229" t="s">
        <v>23</v>
      </c>
      <c r="C2229">
        <v>19</v>
      </c>
      <c r="D2229" s="40">
        <v>1</v>
      </c>
      <c r="E2229">
        <v>5</v>
      </c>
      <c r="F2229">
        <v>3</v>
      </c>
      <c r="G2229">
        <v>21</v>
      </c>
      <c r="H2229">
        <v>11</v>
      </c>
      <c r="I2229">
        <v>0.6</v>
      </c>
      <c r="J2229">
        <v>0.52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1</v>
      </c>
      <c r="Y2229">
        <v>1</v>
      </c>
      <c r="Z2229">
        <v>0</v>
      </c>
      <c r="AA2229" s="40">
        <f>AVERAGEIFS($C$2:C2229, $B$2:B2229, B2229)</f>
        <v>11.47</v>
      </c>
      <c r="AB2229" s="40">
        <f>AVERAGEIFS($I$2:I2229, $B$2:B2229, B2229)</f>
        <v>0.47499999999999998</v>
      </c>
      <c r="AC2229" s="40">
        <f>AVERAGEIFS($J$2:J2229, $B$2:B2229, B2229)</f>
        <v>0.49100000000000016</v>
      </c>
      <c r="AD2229" s="40">
        <f>AVERAGEIFS($D$2:D2229, $B$2:B2229, B2229)</f>
        <v>0.44</v>
      </c>
    </row>
    <row r="2230" spans="1:30" x14ac:dyDescent="0.25">
      <c r="A2230" s="39">
        <v>46273</v>
      </c>
      <c r="B2230" t="s">
        <v>28</v>
      </c>
      <c r="C2230">
        <v>14</v>
      </c>
      <c r="D2230" s="40">
        <v>1</v>
      </c>
      <c r="E2230">
        <v>5</v>
      </c>
      <c r="F2230">
        <v>3</v>
      </c>
      <c r="G2230">
        <v>21</v>
      </c>
      <c r="H2230">
        <v>11</v>
      </c>
      <c r="I2230">
        <v>0.6</v>
      </c>
      <c r="J2230">
        <v>0.52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1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1</v>
      </c>
      <c r="Y2230">
        <v>1</v>
      </c>
      <c r="Z2230">
        <v>0</v>
      </c>
      <c r="AA2230" s="40">
        <f>AVERAGEIFS($C$2:C2230, $B$2:B2230, B2230)</f>
        <v>11.545454545454545</v>
      </c>
      <c r="AB2230" s="40">
        <f>AVERAGEIFS($I$2:I2230, $B$2:B2230, B2230)</f>
        <v>0.55909090909090908</v>
      </c>
      <c r="AC2230" s="40">
        <f>AVERAGEIFS($J$2:J2230, $B$2:B2230, B2230)</f>
        <v>0.55272727272727262</v>
      </c>
      <c r="AD2230" s="40">
        <f>AVERAGEIFS($D$2:D2230, $B$2:B2230, B2230)</f>
        <v>0.54545454545454541</v>
      </c>
    </row>
    <row r="2231" spans="1:30" x14ac:dyDescent="0.25">
      <c r="A2231" s="39">
        <v>46273</v>
      </c>
      <c r="B2231" t="s">
        <v>113</v>
      </c>
      <c r="C2231">
        <v>23</v>
      </c>
      <c r="D2231" s="40">
        <v>1</v>
      </c>
      <c r="E2231">
        <v>5</v>
      </c>
      <c r="F2231">
        <v>3</v>
      </c>
      <c r="G2231">
        <v>21</v>
      </c>
      <c r="H2231">
        <v>11</v>
      </c>
      <c r="I2231">
        <v>0.6</v>
      </c>
      <c r="J2231">
        <v>0.52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1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1</v>
      </c>
      <c r="Y2231">
        <v>1</v>
      </c>
      <c r="Z2231">
        <v>0</v>
      </c>
      <c r="AA2231" s="40">
        <f>AVERAGEIFS($C$2:C2231, $B$2:B2231, B2231)</f>
        <v>21.632653061224488</v>
      </c>
      <c r="AB2231" s="40">
        <f>AVERAGEIFS($I$2:I2231, $B$2:B2231, B2231)</f>
        <v>0.56673469387755115</v>
      </c>
      <c r="AC2231" s="40">
        <f>AVERAGEIFS($J$2:J2231, $B$2:B2231, B2231)</f>
        <v>0.53102040816326535</v>
      </c>
      <c r="AD2231" s="40">
        <f>AVERAGEIFS($D$2:D2231, $B$2:B2231, B2231)</f>
        <v>0.63265306122448983</v>
      </c>
    </row>
    <row r="2232" spans="1:30" x14ac:dyDescent="0.25">
      <c r="A2232" s="39">
        <v>46273</v>
      </c>
      <c r="B2232" t="s">
        <v>111</v>
      </c>
      <c r="C2232">
        <v>7</v>
      </c>
      <c r="D2232" s="40">
        <v>1</v>
      </c>
      <c r="E2232">
        <v>5</v>
      </c>
      <c r="F2232">
        <v>3</v>
      </c>
      <c r="G2232">
        <v>21</v>
      </c>
      <c r="H2232">
        <v>11</v>
      </c>
      <c r="I2232">
        <v>0.6</v>
      </c>
      <c r="J2232">
        <v>0.52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1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1</v>
      </c>
      <c r="Y2232">
        <v>1</v>
      </c>
      <c r="Z2232">
        <v>0</v>
      </c>
      <c r="AA2232" s="40">
        <f>AVERAGEIFS($C$2:C2232, $B$2:B2232, B2232)</f>
        <v>12.822784810126583</v>
      </c>
      <c r="AB2232" s="40">
        <f>AVERAGEIFS($I$2:I2232, $B$2:B2232, B2232)</f>
        <v>0.46962025316455697</v>
      </c>
      <c r="AC2232" s="40">
        <f>AVERAGEIFS($J$2:J2232, $B$2:B2232, B2232)</f>
        <v>0.49468354430379752</v>
      </c>
      <c r="AD2232" s="40">
        <f>AVERAGEIFS($D$2:D2232, $B$2:B2232, B2232)</f>
        <v>0.49367088607594939</v>
      </c>
    </row>
    <row r="2233" spans="1:30" x14ac:dyDescent="0.25">
      <c r="A2233" s="39">
        <v>46273</v>
      </c>
      <c r="B2233" t="s">
        <v>17</v>
      </c>
      <c r="C2233">
        <v>11</v>
      </c>
      <c r="D2233" s="40">
        <v>0</v>
      </c>
      <c r="E2233">
        <v>5</v>
      </c>
      <c r="F2233">
        <v>2</v>
      </c>
      <c r="G2233">
        <v>21</v>
      </c>
      <c r="H2233">
        <v>10</v>
      </c>
      <c r="I2233">
        <v>0.4</v>
      </c>
      <c r="J2233">
        <v>0.48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1</v>
      </c>
      <c r="X2233">
        <v>0</v>
      </c>
      <c r="Y2233">
        <v>0</v>
      </c>
      <c r="Z2233">
        <v>0</v>
      </c>
      <c r="AA2233" s="40">
        <f>AVERAGEIFS($C$2:C2233, $B$2:B2233, B2233)</f>
        <v>12.205479452054794</v>
      </c>
      <c r="AB2233" s="40">
        <f>AVERAGEIFS($I$2:I2233, $B$2:B2233, B2233)</f>
        <v>0.47808219178082179</v>
      </c>
      <c r="AC2233" s="40">
        <f>AVERAGEIFS($J$2:J2233, $B$2:B2233, B2233)</f>
        <v>0.48589041095890412</v>
      </c>
      <c r="AD2233" s="40">
        <f>AVERAGEIFS($D$2:D2233, $B$2:B2233, B2233)</f>
        <v>0.42465753424657532</v>
      </c>
    </row>
    <row r="2234" spans="1:30" x14ac:dyDescent="0.25">
      <c r="A2234" s="39">
        <v>46273</v>
      </c>
      <c r="B2234" t="s">
        <v>5</v>
      </c>
      <c r="C2234">
        <v>32</v>
      </c>
      <c r="D2234" s="40">
        <v>0</v>
      </c>
      <c r="E2234">
        <v>5</v>
      </c>
      <c r="F2234">
        <v>2</v>
      </c>
      <c r="G2234">
        <v>21</v>
      </c>
      <c r="H2234">
        <v>10</v>
      </c>
      <c r="I2234">
        <v>0.4</v>
      </c>
      <c r="J2234">
        <v>0.48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1</v>
      </c>
      <c r="X2234">
        <v>0</v>
      </c>
      <c r="Y2234">
        <v>0</v>
      </c>
      <c r="Z2234">
        <v>0</v>
      </c>
      <c r="AA2234" s="40">
        <f>AVERAGEIFS($C$2:C2234, $B$2:B2234, B2234)</f>
        <v>22.471698113207548</v>
      </c>
      <c r="AB2234" s="40">
        <f>AVERAGEIFS($I$2:I2234, $B$2:B2234, B2234)</f>
        <v>0.45283018867924524</v>
      </c>
      <c r="AC2234" s="40">
        <f>AVERAGEIFS($J$2:J2234, $B$2:B2234, B2234)</f>
        <v>0.48056603773584899</v>
      </c>
      <c r="AD2234" s="40">
        <f>AVERAGEIFS($D$2:D2234, $B$2:B2234, B2234)</f>
        <v>0.39622641509433965</v>
      </c>
    </row>
    <row r="2235" spans="1:30" x14ac:dyDescent="0.25">
      <c r="A2235" s="39">
        <v>46273</v>
      </c>
      <c r="B2235" t="s">
        <v>182</v>
      </c>
      <c r="C2235">
        <v>25</v>
      </c>
      <c r="D2235" s="40">
        <v>0</v>
      </c>
      <c r="E2235">
        <v>5</v>
      </c>
      <c r="F2235">
        <v>2</v>
      </c>
      <c r="G2235">
        <v>21</v>
      </c>
      <c r="H2235">
        <v>10</v>
      </c>
      <c r="I2235">
        <v>0.4</v>
      </c>
      <c r="J2235">
        <v>0.48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1</v>
      </c>
      <c r="X2235">
        <v>0</v>
      </c>
      <c r="Y2235">
        <v>0</v>
      </c>
      <c r="Z2235">
        <v>0</v>
      </c>
      <c r="AA2235" s="40">
        <f>AVERAGEIFS($C$2:C2235, $B$2:B2235, B2235)</f>
        <v>14.487179487179487</v>
      </c>
      <c r="AB2235" s="40">
        <f>AVERAGEIFS($I$2:I2235, $B$2:B2235, B2235)</f>
        <v>0.61794871794871797</v>
      </c>
      <c r="AC2235" s="40">
        <f>AVERAGEIFS($J$2:J2235, $B$2:B2235, B2235)</f>
        <v>0.55948717948717952</v>
      </c>
      <c r="AD2235" s="40">
        <f>AVERAGEIFS($D$2:D2235, $B$2:B2235, B2235)</f>
        <v>0.69230769230769229</v>
      </c>
    </row>
    <row r="2236" spans="1:30" x14ac:dyDescent="0.25">
      <c r="A2236" s="39">
        <v>46273</v>
      </c>
      <c r="B2236" t="s">
        <v>92</v>
      </c>
      <c r="C2236">
        <v>12</v>
      </c>
      <c r="D2236" s="40">
        <v>0</v>
      </c>
      <c r="E2236">
        <v>5</v>
      </c>
      <c r="F2236">
        <v>2</v>
      </c>
      <c r="G2236">
        <v>21</v>
      </c>
      <c r="H2236">
        <v>10</v>
      </c>
      <c r="I2236">
        <v>0.4</v>
      </c>
      <c r="J2236">
        <v>0.48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1</v>
      </c>
      <c r="X2236">
        <v>0</v>
      </c>
      <c r="Y2236">
        <v>0</v>
      </c>
      <c r="Z2236">
        <v>0</v>
      </c>
      <c r="AA2236" s="40">
        <f>AVERAGEIFS($C$2:C2236, $B$2:B2236, B2236)</f>
        <v>15.25</v>
      </c>
      <c r="AB2236" s="40">
        <f>AVERAGEIFS($I$2:I2236, $B$2:B2236, B2236)</f>
        <v>0.44999999999999996</v>
      </c>
      <c r="AC2236" s="40">
        <f>AVERAGEIFS($J$2:J2236, $B$2:B2236, B2236)</f>
        <v>0.52500000000000002</v>
      </c>
      <c r="AD2236" s="40">
        <f>AVERAGEIFS($D$2:D2236, $B$2:B2236, B2236)</f>
        <v>0.25</v>
      </c>
    </row>
    <row r="2237" spans="1:30" x14ac:dyDescent="0.25">
      <c r="A2237" s="39">
        <v>46273</v>
      </c>
      <c r="B2237" t="s">
        <v>14</v>
      </c>
      <c r="C2237">
        <v>33</v>
      </c>
      <c r="D2237" s="40">
        <v>0</v>
      </c>
      <c r="E2237">
        <v>5</v>
      </c>
      <c r="F2237">
        <v>2</v>
      </c>
      <c r="G2237">
        <v>21</v>
      </c>
      <c r="H2237">
        <v>10</v>
      </c>
      <c r="I2237">
        <v>0.4</v>
      </c>
      <c r="J2237">
        <v>0.48</v>
      </c>
      <c r="K2237">
        <v>1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1</v>
      </c>
      <c r="X2237">
        <v>0</v>
      </c>
      <c r="Y2237">
        <v>0</v>
      </c>
      <c r="Z2237">
        <v>0</v>
      </c>
      <c r="AA2237" s="40">
        <f>AVERAGEIFS($C$2:C2237, $B$2:B2237, B2237)</f>
        <v>23.553846153846155</v>
      </c>
      <c r="AB2237" s="40">
        <f>AVERAGEIFS($I$2:I2237, $B$2:B2237, B2237)</f>
        <v>0.42384615384615382</v>
      </c>
      <c r="AC2237" s="40">
        <f>AVERAGEIFS($J$2:J2237, $B$2:B2237, B2237)</f>
        <v>0.46892307692307689</v>
      </c>
      <c r="AD2237" s="40">
        <f>AVERAGEIFS($D$2:D2237, $B$2:B2237, B2237)</f>
        <v>0.35384615384615387</v>
      </c>
    </row>
    <row r="2238" spans="1:30" x14ac:dyDescent="0.25">
      <c r="A2238" s="39">
        <v>46273</v>
      </c>
      <c r="B2238" t="s">
        <v>243</v>
      </c>
      <c r="C2238">
        <v>15</v>
      </c>
      <c r="D2238" s="40">
        <v>0</v>
      </c>
      <c r="E2238">
        <v>5</v>
      </c>
      <c r="F2238">
        <v>2</v>
      </c>
      <c r="G2238">
        <v>21</v>
      </c>
      <c r="H2238">
        <v>10</v>
      </c>
      <c r="I2238">
        <v>0.4</v>
      </c>
      <c r="J2238">
        <v>0.48</v>
      </c>
      <c r="K2238">
        <v>1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1</v>
      </c>
      <c r="X2238">
        <v>0</v>
      </c>
      <c r="Y2238">
        <v>0</v>
      </c>
      <c r="Z2238">
        <v>0</v>
      </c>
      <c r="AA2238" s="40">
        <f>AVERAGEIFS($C$2:C2238, $B$2:B2238, B2238)</f>
        <v>12.789473684210526</v>
      </c>
      <c r="AB2238" s="40">
        <f>AVERAGEIFS($I$2:I2238, $B$2:B2238, B2238)</f>
        <v>0.52631578947368418</v>
      </c>
      <c r="AC2238" s="40">
        <f>AVERAGEIFS($J$2:J2238, $B$2:B2238, B2238)</f>
        <v>0.48684210526315796</v>
      </c>
      <c r="AD2238" s="40">
        <f>AVERAGEIFS($D$2:D2238, $B$2:B2238, B2238)</f>
        <v>0.63157894736842102</v>
      </c>
    </row>
    <row r="2239" spans="1:30" x14ac:dyDescent="0.25">
      <c r="A2239" s="39">
        <v>46273</v>
      </c>
      <c r="B2239" t="s">
        <v>32</v>
      </c>
      <c r="C2239">
        <v>15</v>
      </c>
      <c r="D2239" s="40">
        <v>0</v>
      </c>
      <c r="E2239">
        <v>5</v>
      </c>
      <c r="F2239">
        <v>2</v>
      </c>
      <c r="G2239">
        <v>21</v>
      </c>
      <c r="H2239">
        <v>10</v>
      </c>
      <c r="I2239">
        <v>0.4</v>
      </c>
      <c r="J2239">
        <v>0.48</v>
      </c>
      <c r="K2239">
        <v>1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0</v>
      </c>
      <c r="Y2239">
        <v>0</v>
      </c>
      <c r="Z2239">
        <v>0</v>
      </c>
      <c r="AA2239" s="40">
        <f>AVERAGEIFS($C$2:C2239, $B$2:B2239, B2239)</f>
        <v>12.050847457627119</v>
      </c>
      <c r="AB2239" s="40">
        <f>AVERAGEIFS($I$2:I2239, $B$2:B2239, B2239)</f>
        <v>0.42881355932203369</v>
      </c>
      <c r="AC2239" s="40">
        <f>AVERAGEIFS($J$2:J2239, $B$2:B2239, B2239)</f>
        <v>0.46847457627118644</v>
      </c>
      <c r="AD2239" s="40">
        <f>AVERAGEIFS($D$2:D2239, $B$2:B2239, B2239)</f>
        <v>0.3728813559322034</v>
      </c>
    </row>
    <row r="2240" spans="1:30" x14ac:dyDescent="0.25">
      <c r="A2240" s="39">
        <v>46277</v>
      </c>
      <c r="B2240" t="s">
        <v>65</v>
      </c>
      <c r="C2240">
        <v>21</v>
      </c>
      <c r="D2240" s="40">
        <v>1</v>
      </c>
      <c r="E2240">
        <v>4</v>
      </c>
      <c r="F2240">
        <v>3</v>
      </c>
      <c r="G2240">
        <v>18</v>
      </c>
      <c r="H2240">
        <v>9</v>
      </c>
      <c r="I2240">
        <v>0.75</v>
      </c>
      <c r="J2240">
        <v>0.5</v>
      </c>
      <c r="K2240">
        <v>1</v>
      </c>
      <c r="L2240">
        <v>1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 s="40">
        <f>AVERAGEIFS($C$2:C2240, $B$2:B2240, B2240)</f>
        <v>19.275862068965516</v>
      </c>
      <c r="AB2240" s="40">
        <f>AVERAGEIFS($I$2:I2240, $B$2:B2240, B2240)</f>
        <v>0.56620689655172418</v>
      </c>
      <c r="AC2240" s="40">
        <f>AVERAGEIFS($J$2:J2240, $B$2:B2240, B2240)</f>
        <v>0.5293103448275861</v>
      </c>
      <c r="AD2240" s="40">
        <f>AVERAGEIFS($D$2:D2240, $B$2:B2240, B2240)</f>
        <v>0.65517241379310343</v>
      </c>
    </row>
    <row r="2241" spans="1:30" x14ac:dyDescent="0.25">
      <c r="A2241" s="39">
        <v>46277</v>
      </c>
      <c r="B2241" t="s">
        <v>21</v>
      </c>
      <c r="C2241">
        <v>12</v>
      </c>
      <c r="D2241" s="40">
        <v>1</v>
      </c>
      <c r="E2241">
        <v>4</v>
      </c>
      <c r="F2241">
        <v>3</v>
      </c>
      <c r="G2241">
        <v>18</v>
      </c>
      <c r="H2241">
        <v>9</v>
      </c>
      <c r="I2241">
        <v>0.75</v>
      </c>
      <c r="J2241">
        <v>0.5</v>
      </c>
      <c r="K2241">
        <v>1</v>
      </c>
      <c r="L2241">
        <v>1</v>
      </c>
      <c r="M2241">
        <v>0</v>
      </c>
      <c r="N2241">
        <v>0</v>
      </c>
      <c r="O2241">
        <v>0</v>
      </c>
      <c r="P2241">
        <v>0</v>
      </c>
      <c r="Q2241">
        <v>1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 s="40">
        <f>AVERAGEIFS($C$2:C2241, $B$2:B2241, B2241)</f>
        <v>15.673469387755102</v>
      </c>
      <c r="AB2241" s="40">
        <f>AVERAGEIFS($I$2:I2241, $B$2:B2241, B2241)</f>
        <v>0.49040816326530601</v>
      </c>
      <c r="AC2241" s="40">
        <f>AVERAGEIFS($J$2:J2241, $B$2:B2241, B2241)</f>
        <v>0.49183673469387751</v>
      </c>
      <c r="AD2241" s="40">
        <f>AVERAGEIFS($D$2:D2241, $B$2:B2241, B2241)</f>
        <v>0.51020408163265307</v>
      </c>
    </row>
    <row r="2242" spans="1:30" x14ac:dyDescent="0.25">
      <c r="A2242" s="39">
        <v>46277</v>
      </c>
      <c r="B2242" t="s">
        <v>133</v>
      </c>
      <c r="C2242">
        <v>15</v>
      </c>
      <c r="D2242" s="40">
        <v>1</v>
      </c>
      <c r="E2242">
        <v>4</v>
      </c>
      <c r="F2242">
        <v>3</v>
      </c>
      <c r="G2242">
        <v>18</v>
      </c>
      <c r="H2242">
        <v>9</v>
      </c>
      <c r="I2242">
        <v>0.75</v>
      </c>
      <c r="J2242">
        <v>0.5</v>
      </c>
      <c r="K2242">
        <v>1</v>
      </c>
      <c r="L2242">
        <v>1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 s="40">
        <f>AVERAGEIFS($C$2:C2242, $B$2:B2242, B2242)</f>
        <v>13.736842105263158</v>
      </c>
      <c r="AB2242" s="40">
        <f>AVERAGEIFS($I$2:I2242, $B$2:B2242, B2242)</f>
        <v>0.51052631578947361</v>
      </c>
      <c r="AC2242" s="40">
        <f>AVERAGEIFS($J$2:J2242, $B$2:B2242, B2242)</f>
        <v>0.49315789473684218</v>
      </c>
      <c r="AD2242" s="40">
        <f>AVERAGEIFS($D$2:D2242, $B$2:B2242, B2242)</f>
        <v>0.47368421052631576</v>
      </c>
    </row>
    <row r="2243" spans="1:30" x14ac:dyDescent="0.25">
      <c r="A2243" s="39">
        <v>46277</v>
      </c>
      <c r="B2243" t="s">
        <v>6</v>
      </c>
      <c r="C2243">
        <v>39</v>
      </c>
      <c r="D2243" s="40">
        <v>1</v>
      </c>
      <c r="E2243">
        <v>4</v>
      </c>
      <c r="F2243">
        <v>3</v>
      </c>
      <c r="G2243">
        <v>18</v>
      </c>
      <c r="H2243">
        <v>9</v>
      </c>
      <c r="I2243">
        <v>0.75</v>
      </c>
      <c r="J2243">
        <v>0.5</v>
      </c>
      <c r="K2243">
        <v>1</v>
      </c>
      <c r="L2243">
        <v>1</v>
      </c>
      <c r="M2243">
        <v>0</v>
      </c>
      <c r="N2243">
        <v>0</v>
      </c>
      <c r="O2243">
        <v>0</v>
      </c>
      <c r="P2243">
        <v>0</v>
      </c>
      <c r="Q2243">
        <v>1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 s="40">
        <f>AVERAGEIFS($C$2:C2243, $B$2:B2243, B2243)</f>
        <v>25.242857142857144</v>
      </c>
      <c r="AB2243" s="40">
        <f>AVERAGEIFS($I$2:I2243, $B$2:B2243, B2243)</f>
        <v>0.6042857142857142</v>
      </c>
      <c r="AC2243" s="40">
        <f>AVERAGEIFS($J$2:J2243, $B$2:B2243, B2243)</f>
        <v>0.56028571428571428</v>
      </c>
      <c r="AD2243" s="40">
        <f>AVERAGEIFS($D$2:D2243, $B$2:B2243, B2243)</f>
        <v>0.65714285714285714</v>
      </c>
    </row>
    <row r="2244" spans="1:30" x14ac:dyDescent="0.25">
      <c r="A2244" s="39">
        <v>46277</v>
      </c>
      <c r="B2244" t="s">
        <v>4</v>
      </c>
      <c r="C2244">
        <v>33</v>
      </c>
      <c r="D2244" s="40">
        <v>1</v>
      </c>
      <c r="E2244">
        <v>4</v>
      </c>
      <c r="F2244">
        <v>3</v>
      </c>
      <c r="G2244">
        <v>18</v>
      </c>
      <c r="H2244">
        <v>9</v>
      </c>
      <c r="I2244">
        <v>0.75</v>
      </c>
      <c r="J2244">
        <v>0.5</v>
      </c>
      <c r="K2244">
        <v>1</v>
      </c>
      <c r="L2244">
        <v>1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 s="40">
        <f>AVERAGEIFS($C$2:C2244, $B$2:B2244, B2244)</f>
        <v>25.46153846153846</v>
      </c>
      <c r="AB2244" s="40">
        <f>AVERAGEIFS($I$2:I2244, $B$2:B2244, B2244)</f>
        <v>0.52500000000000002</v>
      </c>
      <c r="AC2244" s="40">
        <f>AVERAGEIFS($J$2:J2244, $B$2:B2244, B2244)</f>
        <v>0.50538461538461543</v>
      </c>
      <c r="AD2244" s="40">
        <f>AVERAGEIFS($D$2:D2244, $B$2:B2244, B2244)</f>
        <v>0.61538461538461542</v>
      </c>
    </row>
    <row r="2245" spans="1:30" x14ac:dyDescent="0.25">
      <c r="A2245" s="39">
        <v>46277</v>
      </c>
      <c r="B2245" t="s">
        <v>88</v>
      </c>
      <c r="C2245">
        <v>29</v>
      </c>
      <c r="D2245" s="40">
        <v>1</v>
      </c>
      <c r="E2245">
        <v>4</v>
      </c>
      <c r="F2245">
        <v>3</v>
      </c>
      <c r="G2245">
        <v>18</v>
      </c>
      <c r="H2245">
        <v>9</v>
      </c>
      <c r="I2245">
        <v>0.75</v>
      </c>
      <c r="J2245">
        <v>0.5</v>
      </c>
      <c r="K2245">
        <v>1</v>
      </c>
      <c r="L2245">
        <v>1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 s="40">
        <f>AVERAGEIFS($C$2:C2245, $B$2:B2245, B2245)</f>
        <v>19.923076923076923</v>
      </c>
      <c r="AB2245" s="40">
        <f>AVERAGEIFS($I$2:I2245, $B$2:B2245, B2245)</f>
        <v>0.5346153846153846</v>
      </c>
      <c r="AC2245" s="40">
        <f>AVERAGEIFS($J$2:J2245, $B$2:B2245, B2245)</f>
        <v>0.50615384615384618</v>
      </c>
      <c r="AD2245" s="40">
        <f>AVERAGEIFS($D$2:D2245, $B$2:B2245, B2245)</f>
        <v>0.61538461538461542</v>
      </c>
    </row>
    <row r="2246" spans="1:30" x14ac:dyDescent="0.25">
      <c r="A2246" s="39">
        <v>46277</v>
      </c>
      <c r="B2246" t="s">
        <v>182</v>
      </c>
      <c r="C2246">
        <v>21</v>
      </c>
      <c r="D2246" s="40">
        <v>0</v>
      </c>
      <c r="E2246">
        <v>4</v>
      </c>
      <c r="F2246">
        <v>1</v>
      </c>
      <c r="G2246">
        <v>18</v>
      </c>
      <c r="H2246">
        <v>9</v>
      </c>
      <c r="I2246">
        <v>0.25</v>
      </c>
      <c r="J2246">
        <v>0.5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1</v>
      </c>
      <c r="Y2246">
        <v>0</v>
      </c>
      <c r="Z2246">
        <v>0</v>
      </c>
      <c r="AA2246" s="40">
        <f>AVERAGEIFS($C$2:C2246, $B$2:B2246, B2246)</f>
        <v>14.65</v>
      </c>
      <c r="AB2246" s="40">
        <f>AVERAGEIFS($I$2:I2246, $B$2:B2246, B2246)</f>
        <v>0.60875000000000001</v>
      </c>
      <c r="AC2246" s="40">
        <f>AVERAGEIFS($J$2:J2246, $B$2:B2246, B2246)</f>
        <v>0.55800000000000005</v>
      </c>
      <c r="AD2246" s="40">
        <f>AVERAGEIFS($D$2:D2246, $B$2:B2246, B2246)</f>
        <v>0.67500000000000004</v>
      </c>
    </row>
    <row r="2247" spans="1:30" x14ac:dyDescent="0.25">
      <c r="A2247" s="39">
        <v>46277</v>
      </c>
      <c r="B2247" t="s">
        <v>22</v>
      </c>
      <c r="C2247">
        <v>14</v>
      </c>
      <c r="D2247" s="40">
        <v>0</v>
      </c>
      <c r="E2247">
        <v>4</v>
      </c>
      <c r="F2247">
        <v>1</v>
      </c>
      <c r="G2247">
        <v>18</v>
      </c>
      <c r="H2247">
        <v>9</v>
      </c>
      <c r="I2247">
        <v>0.25</v>
      </c>
      <c r="J2247">
        <v>0.5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 s="40">
        <f>AVERAGEIFS($C$2:C2247, $B$2:B2247, B2247)</f>
        <v>15.5</v>
      </c>
      <c r="AB2247" s="40">
        <f>AVERAGEIFS($I$2:I2247, $B$2:B2247, B2247)</f>
        <v>0.44727272727272732</v>
      </c>
      <c r="AC2247" s="40">
        <f>AVERAGEIFS($J$2:J2247, $B$2:B2247, B2247)</f>
        <v>0.47113636363636374</v>
      </c>
      <c r="AD2247" s="40">
        <f>AVERAGEIFS($D$2:D2247, $B$2:B2247, B2247)</f>
        <v>0.43181818181818182</v>
      </c>
    </row>
    <row r="2248" spans="1:30" x14ac:dyDescent="0.25">
      <c r="A2248" s="39">
        <v>46277</v>
      </c>
      <c r="B2248" t="s">
        <v>3</v>
      </c>
      <c r="C2248">
        <v>21</v>
      </c>
      <c r="D2248" s="40">
        <v>0</v>
      </c>
      <c r="E2248">
        <v>4</v>
      </c>
      <c r="F2248">
        <v>1</v>
      </c>
      <c r="G2248">
        <v>18</v>
      </c>
      <c r="H2248">
        <v>9</v>
      </c>
      <c r="I2248">
        <v>0.25</v>
      </c>
      <c r="J2248">
        <v>0.5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1</v>
      </c>
      <c r="Y2248">
        <v>0</v>
      </c>
      <c r="Z2248">
        <v>0</v>
      </c>
      <c r="AA2248" s="40">
        <f>AVERAGEIFS($C$2:C2248, $B$2:B2248, B2248)</f>
        <v>23.06451612903226</v>
      </c>
      <c r="AB2248" s="40">
        <f>AVERAGEIFS($I$2:I2248, $B$2:B2248, B2248)</f>
        <v>0.49193548387096769</v>
      </c>
      <c r="AC2248" s="40">
        <f>AVERAGEIFS($J$2:J2248, $B$2:B2248, B2248)</f>
        <v>0.49129032258064514</v>
      </c>
      <c r="AD2248" s="40">
        <f>AVERAGEIFS($D$2:D2248, $B$2:B2248, B2248)</f>
        <v>0.5161290322580645</v>
      </c>
    </row>
    <row r="2249" spans="1:30" x14ac:dyDescent="0.25">
      <c r="A2249" s="39">
        <v>46277</v>
      </c>
      <c r="B2249" t="s">
        <v>120</v>
      </c>
      <c r="C2249">
        <v>17</v>
      </c>
      <c r="D2249" s="40">
        <v>0</v>
      </c>
      <c r="E2249">
        <v>4</v>
      </c>
      <c r="F2249">
        <v>1</v>
      </c>
      <c r="G2249">
        <v>18</v>
      </c>
      <c r="H2249">
        <v>9</v>
      </c>
      <c r="I2249">
        <v>0.25</v>
      </c>
      <c r="J2249">
        <v>0.5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1</v>
      </c>
      <c r="Y2249">
        <v>0</v>
      </c>
      <c r="Z2249">
        <v>0</v>
      </c>
      <c r="AA2249" s="40">
        <f>AVERAGEIFS($C$2:C2249, $B$2:B2249, B2249)</f>
        <v>14.627659574468085</v>
      </c>
      <c r="AB2249" s="40">
        <f>AVERAGEIFS($I$2:I2249, $B$2:B2249, B2249)</f>
        <v>0.51308510638297877</v>
      </c>
      <c r="AC2249" s="40">
        <f>AVERAGEIFS($J$2:J2249, $B$2:B2249, B2249)</f>
        <v>0.50340425531914879</v>
      </c>
      <c r="AD2249" s="40">
        <f>AVERAGEIFS($D$2:D2249, $B$2:B2249, B2249)</f>
        <v>0.5</v>
      </c>
    </row>
    <row r="2250" spans="1:30" x14ac:dyDescent="0.25">
      <c r="A2250" s="39">
        <v>46277</v>
      </c>
      <c r="B2250" t="s">
        <v>34</v>
      </c>
      <c r="C2250">
        <v>28</v>
      </c>
      <c r="D2250" s="40">
        <v>0</v>
      </c>
      <c r="E2250">
        <v>4</v>
      </c>
      <c r="F2250">
        <v>1</v>
      </c>
      <c r="G2250">
        <v>18</v>
      </c>
      <c r="H2250">
        <v>9</v>
      </c>
      <c r="I2250">
        <v>0.25</v>
      </c>
      <c r="J2250">
        <v>0.5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1</v>
      </c>
      <c r="Y2250">
        <v>0</v>
      </c>
      <c r="Z2250">
        <v>0</v>
      </c>
      <c r="AA2250" s="40">
        <f>AVERAGEIFS($C$2:C2250, $B$2:B2250, B2250)</f>
        <v>20.4375</v>
      </c>
      <c r="AB2250" s="40">
        <f>AVERAGEIFS($I$2:I2250, $B$2:B2250, B2250)</f>
        <v>0.55937499999999996</v>
      </c>
      <c r="AC2250" s="40">
        <f>AVERAGEIFS($J$2:J2250, $B$2:B2250, B2250)</f>
        <v>0.51218750000000002</v>
      </c>
      <c r="AD2250" s="40">
        <f>AVERAGEIFS($D$2:D2250, $B$2:B2250, B2250)</f>
        <v>0.59375</v>
      </c>
    </row>
    <row r="2251" spans="1:30" x14ac:dyDescent="0.25">
      <c r="A2251" s="39">
        <v>46277</v>
      </c>
      <c r="B2251" t="s">
        <v>2</v>
      </c>
      <c r="C2251">
        <v>36</v>
      </c>
      <c r="D2251" s="40">
        <v>0</v>
      </c>
      <c r="E2251">
        <v>4</v>
      </c>
      <c r="F2251">
        <v>1</v>
      </c>
      <c r="G2251">
        <v>18</v>
      </c>
      <c r="H2251">
        <v>9</v>
      </c>
      <c r="I2251">
        <v>0.25</v>
      </c>
      <c r="J2251">
        <v>0.5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1</v>
      </c>
      <c r="Y2251">
        <v>0</v>
      </c>
      <c r="Z2251">
        <v>0</v>
      </c>
      <c r="AA2251" s="40">
        <f>AVERAGEIFS($C$2:C2251, $B$2:B2251, B2251)</f>
        <v>29.839285714285715</v>
      </c>
      <c r="AB2251" s="40">
        <f>AVERAGEIFS($I$2:I2251, $B$2:B2251, B2251)</f>
        <v>0.62946428571428581</v>
      </c>
      <c r="AC2251" s="40">
        <f>AVERAGEIFS($J$2:J2251, $B$2:B2251, B2251)</f>
        <v>0.5658928571428572</v>
      </c>
      <c r="AD2251" s="40">
        <f>AVERAGEIFS($D$2:D2251, $B$2:B2251, B2251)</f>
        <v>0.6428571428571429</v>
      </c>
    </row>
    <row r="2252" spans="1:30" x14ac:dyDescent="0.25">
      <c r="A2252" s="39">
        <v>46278</v>
      </c>
      <c r="B2252" t="s">
        <v>31</v>
      </c>
      <c r="C2252">
        <v>34</v>
      </c>
      <c r="D2252" s="40">
        <v>0</v>
      </c>
      <c r="E2252">
        <v>4</v>
      </c>
      <c r="F2252">
        <v>1</v>
      </c>
      <c r="G2252">
        <v>19</v>
      </c>
      <c r="H2252">
        <v>8</v>
      </c>
      <c r="I2252">
        <v>0.25</v>
      </c>
      <c r="J2252">
        <v>0.42</v>
      </c>
      <c r="K2252">
        <v>1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 s="40">
        <f>AVERAGEIFS($C$2:C2252, $B$2:B2252, B2252)</f>
        <v>19.754716981132077</v>
      </c>
      <c r="AB2252" s="40">
        <f>AVERAGEIFS($I$2:I2252, $B$2:B2252, B2252)</f>
        <v>0.45716981132075474</v>
      </c>
      <c r="AC2252" s="40">
        <f>AVERAGEIFS($J$2:J2252, $B$2:B2252, B2252)</f>
        <v>0.47264150943396227</v>
      </c>
      <c r="AD2252" s="40">
        <f>AVERAGEIFS($D$2:D2252, $B$2:B2252, B2252)</f>
        <v>0.49056603773584906</v>
      </c>
    </row>
    <row r="2253" spans="1:30" x14ac:dyDescent="0.25">
      <c r="A2253" s="39">
        <v>46278</v>
      </c>
      <c r="B2253" t="s">
        <v>17</v>
      </c>
      <c r="C2253">
        <v>15</v>
      </c>
      <c r="D2253" s="40">
        <v>0</v>
      </c>
      <c r="E2253">
        <v>4</v>
      </c>
      <c r="F2253">
        <v>1</v>
      </c>
      <c r="G2253">
        <v>19</v>
      </c>
      <c r="H2253">
        <v>8</v>
      </c>
      <c r="I2253">
        <v>0.25</v>
      </c>
      <c r="J2253">
        <v>0.42</v>
      </c>
      <c r="K2253">
        <v>1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 s="40">
        <f>AVERAGEIFS($C$2:C2253, $B$2:B2253, B2253)</f>
        <v>12.243243243243244</v>
      </c>
      <c r="AB2253" s="40">
        <f>AVERAGEIFS($I$2:I2253, $B$2:B2253, B2253)</f>
        <v>0.47499999999999987</v>
      </c>
      <c r="AC2253" s="40">
        <f>AVERAGEIFS($J$2:J2253, $B$2:B2253, B2253)</f>
        <v>0.48499999999999999</v>
      </c>
      <c r="AD2253" s="40">
        <f>AVERAGEIFS($D$2:D2253, $B$2:B2253, B2253)</f>
        <v>0.41891891891891891</v>
      </c>
    </row>
    <row r="2254" spans="1:30" x14ac:dyDescent="0.25">
      <c r="A2254" s="39">
        <v>46278</v>
      </c>
      <c r="B2254" t="s">
        <v>21</v>
      </c>
      <c r="C2254">
        <v>23</v>
      </c>
      <c r="D2254" s="40">
        <v>0</v>
      </c>
      <c r="E2254">
        <v>4</v>
      </c>
      <c r="F2254">
        <v>1</v>
      </c>
      <c r="G2254">
        <v>19</v>
      </c>
      <c r="H2254">
        <v>8</v>
      </c>
      <c r="I2254">
        <v>0.25</v>
      </c>
      <c r="J2254">
        <v>0.42</v>
      </c>
      <c r="K2254">
        <v>1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 s="40">
        <f>AVERAGEIFS($C$2:C2254, $B$2:B2254, B2254)</f>
        <v>15.82</v>
      </c>
      <c r="AB2254" s="40">
        <f>AVERAGEIFS($I$2:I2254, $B$2:B2254, B2254)</f>
        <v>0.48559999999999987</v>
      </c>
      <c r="AC2254" s="40">
        <f>AVERAGEIFS($J$2:J2254, $B$2:B2254, B2254)</f>
        <v>0.4904</v>
      </c>
      <c r="AD2254" s="40">
        <f>AVERAGEIFS($D$2:D2254, $B$2:B2254, B2254)</f>
        <v>0.5</v>
      </c>
    </row>
    <row r="2255" spans="1:30" x14ac:dyDescent="0.25">
      <c r="A2255" s="39">
        <v>46278</v>
      </c>
      <c r="B2255" t="s">
        <v>111</v>
      </c>
      <c r="C2255">
        <v>30</v>
      </c>
      <c r="D2255" s="40">
        <v>0</v>
      </c>
      <c r="E2255">
        <v>4</v>
      </c>
      <c r="F2255">
        <v>1</v>
      </c>
      <c r="G2255">
        <v>19</v>
      </c>
      <c r="H2255">
        <v>8</v>
      </c>
      <c r="I2255">
        <v>0.25</v>
      </c>
      <c r="J2255">
        <v>0.42</v>
      </c>
      <c r="K2255">
        <v>1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 s="40">
        <f>AVERAGEIFS($C$2:C2255, $B$2:B2255, B2255)</f>
        <v>13.0375</v>
      </c>
      <c r="AB2255" s="40">
        <f>AVERAGEIFS($I$2:I2255, $B$2:B2255, B2255)</f>
        <v>0.46687500000000004</v>
      </c>
      <c r="AC2255" s="40">
        <f>AVERAGEIFS($J$2:J2255, $B$2:B2255, B2255)</f>
        <v>0.49375000000000008</v>
      </c>
      <c r="AD2255" s="40">
        <f>AVERAGEIFS($D$2:D2255, $B$2:B2255, B2255)</f>
        <v>0.48749999999999999</v>
      </c>
    </row>
    <row r="2256" spans="1:30" x14ac:dyDescent="0.25">
      <c r="A2256" s="39">
        <v>46278</v>
      </c>
      <c r="B2256" t="s">
        <v>23</v>
      </c>
      <c r="C2256">
        <v>22</v>
      </c>
      <c r="D2256" s="40">
        <v>0</v>
      </c>
      <c r="E2256">
        <v>4</v>
      </c>
      <c r="F2256">
        <v>1</v>
      </c>
      <c r="G2256">
        <v>19</v>
      </c>
      <c r="H2256">
        <v>8</v>
      </c>
      <c r="I2256">
        <v>0.25</v>
      </c>
      <c r="J2256">
        <v>0.42</v>
      </c>
      <c r="K2256">
        <v>1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 s="40">
        <f>AVERAGEIFS($C$2:C2256, $B$2:B2256, B2256)</f>
        <v>11.574257425742575</v>
      </c>
      <c r="AB2256" s="40">
        <f>AVERAGEIFS($I$2:I2256, $B$2:B2256, B2256)</f>
        <v>0.47277227722772275</v>
      </c>
      <c r="AC2256" s="40">
        <f>AVERAGEIFS($J$2:J2256, $B$2:B2256, B2256)</f>
        <v>0.49029702970297045</v>
      </c>
      <c r="AD2256" s="40">
        <f>AVERAGEIFS($D$2:D2256, $B$2:B2256, B2256)</f>
        <v>0.43564356435643564</v>
      </c>
    </row>
    <row r="2257" spans="1:30" x14ac:dyDescent="0.25">
      <c r="A2257" s="39">
        <v>46278</v>
      </c>
      <c r="B2257" t="s">
        <v>18</v>
      </c>
      <c r="C2257">
        <v>16</v>
      </c>
      <c r="D2257" s="40">
        <v>0</v>
      </c>
      <c r="E2257">
        <v>4</v>
      </c>
      <c r="F2257">
        <v>1</v>
      </c>
      <c r="G2257">
        <v>19</v>
      </c>
      <c r="H2257">
        <v>8</v>
      </c>
      <c r="I2257">
        <v>0.25</v>
      </c>
      <c r="J2257">
        <v>0.42</v>
      </c>
      <c r="K2257">
        <v>1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 s="40">
        <f>AVERAGEIFS($C$2:C2257, $B$2:B2257, B2257)</f>
        <v>15.764705882352942</v>
      </c>
      <c r="AB2257" s="40">
        <f>AVERAGEIFS($I$2:I2257, $B$2:B2257, B2257)</f>
        <v>0.4450980392156863</v>
      </c>
      <c r="AC2257" s="40">
        <f>AVERAGEIFS($J$2:J2257, $B$2:B2257, B2257)</f>
        <v>0.48058823529411776</v>
      </c>
      <c r="AD2257" s="40">
        <f>AVERAGEIFS($D$2:D2257, $B$2:B2257, B2257)</f>
        <v>0.37254901960784315</v>
      </c>
    </row>
    <row r="2258" spans="1:30" x14ac:dyDescent="0.25">
      <c r="A2258" s="39">
        <v>46278</v>
      </c>
      <c r="B2258" t="s">
        <v>120</v>
      </c>
      <c r="C2258">
        <v>12</v>
      </c>
      <c r="D2258" s="40">
        <v>0</v>
      </c>
      <c r="E2258">
        <v>4</v>
      </c>
      <c r="F2258">
        <v>1</v>
      </c>
      <c r="G2258">
        <v>19</v>
      </c>
      <c r="H2258">
        <v>8</v>
      </c>
      <c r="I2258">
        <v>0.25</v>
      </c>
      <c r="J2258">
        <v>0.42</v>
      </c>
      <c r="K2258">
        <v>1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 s="40">
        <f>AVERAGEIFS($C$2:C2258, $B$2:B2258, B2258)</f>
        <v>14.6</v>
      </c>
      <c r="AB2258" s="40">
        <f>AVERAGEIFS($I$2:I2258, $B$2:B2258, B2258)</f>
        <v>0.51031578947368428</v>
      </c>
      <c r="AC2258" s="40">
        <f>AVERAGEIFS($J$2:J2258, $B$2:B2258, B2258)</f>
        <v>0.5025263157894736</v>
      </c>
      <c r="AD2258" s="40">
        <f>AVERAGEIFS($D$2:D2258, $B$2:B2258, B2258)</f>
        <v>0.49473684210526314</v>
      </c>
    </row>
    <row r="2259" spans="1:30" x14ac:dyDescent="0.25">
      <c r="A2259" s="39">
        <v>46278</v>
      </c>
      <c r="B2259" t="s">
        <v>127</v>
      </c>
      <c r="C2259">
        <v>37</v>
      </c>
      <c r="D2259" s="40">
        <v>0</v>
      </c>
      <c r="E2259">
        <v>4</v>
      </c>
      <c r="F2259">
        <v>1</v>
      </c>
      <c r="G2259">
        <v>19</v>
      </c>
      <c r="H2259">
        <v>8</v>
      </c>
      <c r="I2259">
        <v>0.25</v>
      </c>
      <c r="J2259">
        <v>0.42</v>
      </c>
      <c r="K2259">
        <v>1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 s="40">
        <f>AVERAGEIFS($C$2:C2259, $B$2:B2259, B2259)</f>
        <v>21.52577319587629</v>
      </c>
      <c r="AB2259" s="40">
        <f>AVERAGEIFS($I$2:I2259, $B$2:B2259, B2259)</f>
        <v>0.45237113402061857</v>
      </c>
      <c r="AC2259" s="40">
        <f>AVERAGEIFS($J$2:J2259, $B$2:B2259, B2259)</f>
        <v>0.47845360824742278</v>
      </c>
      <c r="AD2259" s="40">
        <f>AVERAGEIFS($D$2:D2259, $B$2:B2259, B2259)</f>
        <v>0.45360824742268041</v>
      </c>
    </row>
    <row r="2260" spans="1:30" x14ac:dyDescent="0.25">
      <c r="A2260" s="39">
        <v>46278</v>
      </c>
      <c r="B2260" t="s">
        <v>36</v>
      </c>
      <c r="C2260">
        <v>32</v>
      </c>
      <c r="D2260" s="40">
        <v>1</v>
      </c>
      <c r="E2260">
        <v>4</v>
      </c>
      <c r="F2260">
        <v>3</v>
      </c>
      <c r="G2260">
        <v>19</v>
      </c>
      <c r="H2260">
        <v>11</v>
      </c>
      <c r="I2260">
        <v>0.75</v>
      </c>
      <c r="J2260">
        <v>0.57999999999999996</v>
      </c>
      <c r="K2260">
        <v>0</v>
      </c>
      <c r="L2260">
        <v>1</v>
      </c>
      <c r="M2260">
        <v>0</v>
      </c>
      <c r="N2260">
        <v>1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1</v>
      </c>
      <c r="Y2260">
        <v>0</v>
      </c>
      <c r="Z2260">
        <v>0</v>
      </c>
      <c r="AA2260" s="40">
        <f>AVERAGEIFS($C$2:C2260, $B$2:B2260, B2260)</f>
        <v>16.318181818181817</v>
      </c>
      <c r="AB2260" s="40">
        <f>AVERAGEIFS($I$2:I2260, $B$2:B2260, B2260)</f>
        <v>0.4681818181818182</v>
      </c>
      <c r="AC2260" s="40">
        <f>AVERAGEIFS($J$2:J2260, $B$2:B2260, B2260)</f>
        <v>0.46363636363636379</v>
      </c>
      <c r="AD2260" s="40">
        <f>AVERAGEIFS($D$2:D2260, $B$2:B2260, B2260)</f>
        <v>0.45454545454545453</v>
      </c>
    </row>
    <row r="2261" spans="1:30" x14ac:dyDescent="0.25">
      <c r="A2261" s="39">
        <v>46278</v>
      </c>
      <c r="B2261" t="s">
        <v>182</v>
      </c>
      <c r="C2261">
        <v>27</v>
      </c>
      <c r="D2261" s="40">
        <v>1</v>
      </c>
      <c r="E2261">
        <v>4</v>
      </c>
      <c r="F2261">
        <v>3</v>
      </c>
      <c r="G2261">
        <v>19</v>
      </c>
      <c r="H2261">
        <v>11</v>
      </c>
      <c r="I2261">
        <v>0.75</v>
      </c>
      <c r="J2261">
        <v>0.57999999999999996</v>
      </c>
      <c r="K2261">
        <v>0</v>
      </c>
      <c r="L2261">
        <v>1</v>
      </c>
      <c r="M2261">
        <v>0</v>
      </c>
      <c r="N2261">
        <v>1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1</v>
      </c>
      <c r="Y2261">
        <v>0</v>
      </c>
      <c r="Z2261">
        <v>0</v>
      </c>
      <c r="AA2261" s="40">
        <f>AVERAGEIFS($C$2:C2261, $B$2:B2261, B2261)</f>
        <v>14.951219512195122</v>
      </c>
      <c r="AB2261" s="40">
        <f>AVERAGEIFS($I$2:I2261, $B$2:B2261, B2261)</f>
        <v>0.6121951219512195</v>
      </c>
      <c r="AC2261" s="40">
        <f>AVERAGEIFS($J$2:J2261, $B$2:B2261, B2261)</f>
        <v>0.5585365853658536</v>
      </c>
      <c r="AD2261" s="40">
        <f>AVERAGEIFS($D$2:D2261, $B$2:B2261, B2261)</f>
        <v>0.68292682926829273</v>
      </c>
    </row>
    <row r="2262" spans="1:30" x14ac:dyDescent="0.25">
      <c r="A2262" s="39">
        <v>46278</v>
      </c>
      <c r="B2262" t="s">
        <v>92</v>
      </c>
      <c r="C2262">
        <v>14</v>
      </c>
      <c r="D2262" s="40">
        <v>1</v>
      </c>
      <c r="E2262">
        <v>4</v>
      </c>
      <c r="F2262">
        <v>3</v>
      </c>
      <c r="G2262">
        <v>19</v>
      </c>
      <c r="H2262">
        <v>11</v>
      </c>
      <c r="I2262">
        <v>0.75</v>
      </c>
      <c r="J2262">
        <v>0.57999999999999996</v>
      </c>
      <c r="K2262">
        <v>0</v>
      </c>
      <c r="L2262">
        <v>1</v>
      </c>
      <c r="M2262">
        <v>0</v>
      </c>
      <c r="N2262">
        <v>1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1</v>
      </c>
      <c r="Y2262">
        <v>0</v>
      </c>
      <c r="Z2262">
        <v>0</v>
      </c>
      <c r="AA2262" s="40">
        <f>AVERAGEIFS($C$2:C2262, $B$2:B2262, B2262)</f>
        <v>15</v>
      </c>
      <c r="AB2262" s="40">
        <f>AVERAGEIFS($I$2:I2262, $B$2:B2262, B2262)</f>
        <v>0.51</v>
      </c>
      <c r="AC2262" s="40">
        <f>AVERAGEIFS($J$2:J2262, $B$2:B2262, B2262)</f>
        <v>0.53600000000000003</v>
      </c>
      <c r="AD2262" s="40">
        <f>AVERAGEIFS($D$2:D2262, $B$2:B2262, B2262)</f>
        <v>0.4</v>
      </c>
    </row>
    <row r="2263" spans="1:30" x14ac:dyDescent="0.25">
      <c r="A2263" s="39">
        <v>46278</v>
      </c>
      <c r="B2263" t="s">
        <v>124</v>
      </c>
      <c r="C2263">
        <v>33</v>
      </c>
      <c r="D2263" s="40">
        <v>1</v>
      </c>
      <c r="E2263">
        <v>4</v>
      </c>
      <c r="F2263">
        <v>3</v>
      </c>
      <c r="G2263">
        <v>19</v>
      </c>
      <c r="H2263">
        <v>11</v>
      </c>
      <c r="I2263">
        <v>0.75</v>
      </c>
      <c r="J2263">
        <v>0.57999999999999996</v>
      </c>
      <c r="K2263">
        <v>0</v>
      </c>
      <c r="L2263">
        <v>1</v>
      </c>
      <c r="M2263">
        <v>0</v>
      </c>
      <c r="N2263">
        <v>1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1</v>
      </c>
      <c r="Y2263">
        <v>0</v>
      </c>
      <c r="Z2263">
        <v>0</v>
      </c>
      <c r="AA2263" s="40">
        <f>AVERAGEIFS($C$2:C2263, $B$2:B2263, B2263)</f>
        <v>14.7</v>
      </c>
      <c r="AB2263" s="40">
        <f>AVERAGEIFS($I$2:I2263, $B$2:B2263, B2263)</f>
        <v>0.40600000000000003</v>
      </c>
      <c r="AC2263" s="40">
        <f>AVERAGEIFS($J$2:J2263, $B$2:B2263, B2263)</f>
        <v>0.44700000000000006</v>
      </c>
      <c r="AD2263" s="40">
        <f>AVERAGEIFS($D$2:D2263, $B$2:B2263, B2263)</f>
        <v>0.4</v>
      </c>
    </row>
    <row r="2264" spans="1:30" x14ac:dyDescent="0.25">
      <c r="A2264" s="39">
        <v>46278</v>
      </c>
      <c r="B2264" t="s">
        <v>38</v>
      </c>
      <c r="C2264">
        <v>26</v>
      </c>
      <c r="D2264" s="40">
        <v>1</v>
      </c>
      <c r="E2264">
        <v>4</v>
      </c>
      <c r="F2264">
        <v>3</v>
      </c>
      <c r="G2264">
        <v>19</v>
      </c>
      <c r="H2264">
        <v>11</v>
      </c>
      <c r="I2264">
        <v>0.75</v>
      </c>
      <c r="J2264">
        <v>0.57999999999999996</v>
      </c>
      <c r="K2264">
        <v>0</v>
      </c>
      <c r="L2264">
        <v>1</v>
      </c>
      <c r="M2264">
        <v>0</v>
      </c>
      <c r="N2264">
        <v>1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1</v>
      </c>
      <c r="Y2264">
        <v>0</v>
      </c>
      <c r="Z2264">
        <v>0</v>
      </c>
      <c r="AA2264" s="40">
        <f>AVERAGEIFS($C$2:C2264, $B$2:B2264, B2264)</f>
        <v>16.307692307692307</v>
      </c>
      <c r="AB2264" s="40">
        <f>AVERAGEIFS($I$2:I2264, $B$2:B2264, B2264)</f>
        <v>0.77307692307692311</v>
      </c>
      <c r="AC2264" s="40">
        <f>AVERAGEIFS($J$2:J2264, $B$2:B2264, B2264)</f>
        <v>0.63307692307692298</v>
      </c>
      <c r="AD2264" s="40">
        <f>AVERAGEIFS($D$2:D2264, $B$2:B2264, B2264)</f>
        <v>0.92307692307692313</v>
      </c>
    </row>
    <row r="2265" spans="1:30" x14ac:dyDescent="0.25">
      <c r="A2265" s="39">
        <v>46278</v>
      </c>
      <c r="B2265" t="s">
        <v>133</v>
      </c>
      <c r="C2265">
        <v>26</v>
      </c>
      <c r="D2265" s="40">
        <v>1</v>
      </c>
      <c r="E2265">
        <v>4</v>
      </c>
      <c r="F2265">
        <v>3</v>
      </c>
      <c r="G2265">
        <v>19</v>
      </c>
      <c r="H2265">
        <v>11</v>
      </c>
      <c r="I2265">
        <v>0.75</v>
      </c>
      <c r="J2265">
        <v>0.57999999999999996</v>
      </c>
      <c r="K2265">
        <v>0</v>
      </c>
      <c r="L2265">
        <v>1</v>
      </c>
      <c r="M2265">
        <v>0</v>
      </c>
      <c r="N2265">
        <v>1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1</v>
      </c>
      <c r="Y2265">
        <v>0</v>
      </c>
      <c r="Z2265">
        <v>0</v>
      </c>
      <c r="AA2265" s="40">
        <f>AVERAGEIFS($C$2:C2265, $B$2:B2265, B2265)</f>
        <v>14.35</v>
      </c>
      <c r="AB2265" s="40">
        <f>AVERAGEIFS($I$2:I2265, $B$2:B2265, B2265)</f>
        <v>0.52249999999999996</v>
      </c>
      <c r="AC2265" s="40">
        <f>AVERAGEIFS($J$2:J2265, $B$2:B2265, B2265)</f>
        <v>0.49750000000000005</v>
      </c>
      <c r="AD2265" s="40">
        <f>AVERAGEIFS($D$2:D2265, $B$2:B2265, B2265)</f>
        <v>0.5</v>
      </c>
    </row>
    <row r="2266" spans="1:30" x14ac:dyDescent="0.25">
      <c r="A2266" s="39">
        <v>46278</v>
      </c>
      <c r="B2266" t="s">
        <v>243</v>
      </c>
      <c r="C2266">
        <v>15</v>
      </c>
      <c r="D2266" s="40">
        <v>1</v>
      </c>
      <c r="E2266">
        <v>4</v>
      </c>
      <c r="F2266">
        <v>3</v>
      </c>
      <c r="G2266">
        <v>19</v>
      </c>
      <c r="H2266">
        <v>11</v>
      </c>
      <c r="I2266">
        <v>0.75</v>
      </c>
      <c r="J2266">
        <v>0.57999999999999996</v>
      </c>
      <c r="K2266">
        <v>0</v>
      </c>
      <c r="L2266">
        <v>1</v>
      </c>
      <c r="M2266">
        <v>0</v>
      </c>
      <c r="N2266">
        <v>1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1</v>
      </c>
      <c r="Y2266">
        <v>0</v>
      </c>
      <c r="Z2266">
        <v>0</v>
      </c>
      <c r="AA2266" s="40">
        <f>AVERAGEIFS($C$2:C2266, $B$2:B2266, B2266)</f>
        <v>12.9</v>
      </c>
      <c r="AB2266" s="40">
        <f>AVERAGEIFS($I$2:I2266, $B$2:B2266, B2266)</f>
        <v>0.53749999999999998</v>
      </c>
      <c r="AC2266" s="40">
        <f>AVERAGEIFS($J$2:J2266, $B$2:B2266, B2266)</f>
        <v>0.4915000000000001</v>
      </c>
      <c r="AD2266" s="40">
        <f>AVERAGEIFS($D$2:D2266, $B$2:B2266, B2266)</f>
        <v>0.65</v>
      </c>
    </row>
    <row r="2267" spans="1:30" x14ac:dyDescent="0.25">
      <c r="A2267" s="39">
        <v>46278</v>
      </c>
      <c r="B2267" t="s">
        <v>88</v>
      </c>
      <c r="C2267">
        <v>32</v>
      </c>
      <c r="D2267" s="40">
        <v>1</v>
      </c>
      <c r="E2267">
        <v>4</v>
      </c>
      <c r="F2267">
        <v>3</v>
      </c>
      <c r="G2267">
        <v>19</v>
      </c>
      <c r="H2267">
        <v>11</v>
      </c>
      <c r="I2267">
        <v>0.75</v>
      </c>
      <c r="J2267">
        <v>0.57999999999999996</v>
      </c>
      <c r="K2267">
        <v>0</v>
      </c>
      <c r="L2267">
        <v>1</v>
      </c>
      <c r="M2267">
        <v>0</v>
      </c>
      <c r="N2267">
        <v>1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 s="40">
        <f>AVERAGEIFS($C$2:C2267, $B$2:B2267, B2267)</f>
        <v>20.785714285714285</v>
      </c>
      <c r="AB2267" s="40">
        <f>AVERAGEIFS($I$2:I2267, $B$2:B2267, B2267)</f>
        <v>0.54999999999999993</v>
      </c>
      <c r="AC2267" s="40">
        <f>AVERAGEIFS($J$2:J2267, $B$2:B2267, B2267)</f>
        <v>0.51142857142857145</v>
      </c>
      <c r="AD2267" s="40">
        <f>AVERAGEIFS($D$2:D2267, $B$2:B2267, B2267)</f>
        <v>0.6428571428571429</v>
      </c>
    </row>
    <row r="2268" spans="1:30" x14ac:dyDescent="0.25">
      <c r="A2268" s="39">
        <v>46281</v>
      </c>
      <c r="B2268" t="s">
        <v>16</v>
      </c>
      <c r="C2268">
        <v>21</v>
      </c>
      <c r="D2268" s="40">
        <v>1</v>
      </c>
      <c r="E2268">
        <v>3</v>
      </c>
      <c r="F2268">
        <v>3</v>
      </c>
      <c r="G2268">
        <v>13</v>
      </c>
      <c r="H2268">
        <v>9</v>
      </c>
      <c r="I2268">
        <v>1</v>
      </c>
      <c r="J2268">
        <v>0.69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1</v>
      </c>
      <c r="W2268">
        <v>0</v>
      </c>
      <c r="X2268">
        <v>1</v>
      </c>
      <c r="Y2268">
        <v>0</v>
      </c>
      <c r="Z2268">
        <v>1</v>
      </c>
      <c r="AA2268" s="40">
        <f>AVERAGEIFS($C$2:C2268, $B$2:B2268, B2268)</f>
        <v>25.339622641509433</v>
      </c>
      <c r="AB2268" s="40">
        <f>AVERAGEIFS($I$2:I2268, $B$2:B2268, B2268)</f>
        <v>0.4764150943396227</v>
      </c>
      <c r="AC2268" s="40">
        <f>AVERAGEIFS($J$2:J2268, $B$2:B2268, B2268)</f>
        <v>0.48566037735849066</v>
      </c>
      <c r="AD2268" s="40">
        <f>AVERAGEIFS($D$2:D2268, $B$2:B2268, B2268)</f>
        <v>0.47169811320754718</v>
      </c>
    </row>
    <row r="2269" spans="1:30" x14ac:dyDescent="0.25">
      <c r="A2269" s="39">
        <v>46281</v>
      </c>
      <c r="B2269" t="s">
        <v>3</v>
      </c>
      <c r="C2269">
        <v>10</v>
      </c>
      <c r="D2269" s="40">
        <v>1</v>
      </c>
      <c r="E2269">
        <v>3</v>
      </c>
      <c r="F2269">
        <v>3</v>
      </c>
      <c r="G2269">
        <v>13</v>
      </c>
      <c r="H2269">
        <v>9</v>
      </c>
      <c r="I2269">
        <v>1</v>
      </c>
      <c r="J2269">
        <v>0.69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1</v>
      </c>
      <c r="W2269">
        <v>0</v>
      </c>
      <c r="X2269">
        <v>1</v>
      </c>
      <c r="Y2269">
        <v>0</v>
      </c>
      <c r="Z2269">
        <v>1</v>
      </c>
      <c r="AA2269" s="40">
        <f>AVERAGEIFS($C$2:C2269, $B$2:B2269, B2269)</f>
        <v>22.65625</v>
      </c>
      <c r="AB2269" s="40">
        <f>AVERAGEIFS($I$2:I2269, $B$2:B2269, B2269)</f>
        <v>0.5078125</v>
      </c>
      <c r="AC2269" s="40">
        <f>AVERAGEIFS($J$2:J2269, $B$2:B2269, B2269)</f>
        <v>0.49749999999999994</v>
      </c>
      <c r="AD2269" s="40">
        <f>AVERAGEIFS($D$2:D2269, $B$2:B2269, B2269)</f>
        <v>0.53125</v>
      </c>
    </row>
    <row r="2270" spans="1:30" x14ac:dyDescent="0.25">
      <c r="A2270" s="39">
        <v>46281</v>
      </c>
      <c r="B2270" t="s">
        <v>127</v>
      </c>
      <c r="C2270">
        <v>22</v>
      </c>
      <c r="D2270" s="40">
        <v>1</v>
      </c>
      <c r="E2270">
        <v>3</v>
      </c>
      <c r="F2270">
        <v>3</v>
      </c>
      <c r="G2270">
        <v>13</v>
      </c>
      <c r="H2270">
        <v>9</v>
      </c>
      <c r="I2270">
        <v>1</v>
      </c>
      <c r="J2270">
        <v>0.69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1</v>
      </c>
      <c r="W2270">
        <v>0</v>
      </c>
      <c r="X2270">
        <v>1</v>
      </c>
      <c r="Y2270">
        <v>0</v>
      </c>
      <c r="Z2270">
        <v>1</v>
      </c>
      <c r="AA2270" s="40">
        <f>AVERAGEIFS($C$2:C2270, $B$2:B2270, B2270)</f>
        <v>21.530612244897959</v>
      </c>
      <c r="AB2270" s="40">
        <f>AVERAGEIFS($I$2:I2270, $B$2:B2270, B2270)</f>
        <v>0.45795918367346944</v>
      </c>
      <c r="AC2270" s="40">
        <f>AVERAGEIFS($J$2:J2270, $B$2:B2270, B2270)</f>
        <v>0.48061224489795928</v>
      </c>
      <c r="AD2270" s="40">
        <f>AVERAGEIFS($D$2:D2270, $B$2:B2270, B2270)</f>
        <v>0.45918367346938777</v>
      </c>
    </row>
    <row r="2271" spans="1:30" x14ac:dyDescent="0.25">
      <c r="A2271" s="39">
        <v>46281</v>
      </c>
      <c r="B2271" t="s">
        <v>31</v>
      </c>
      <c r="C2271">
        <v>12</v>
      </c>
      <c r="D2271" s="40">
        <v>1</v>
      </c>
      <c r="E2271">
        <v>3</v>
      </c>
      <c r="F2271">
        <v>3</v>
      </c>
      <c r="G2271">
        <v>13</v>
      </c>
      <c r="H2271">
        <v>9</v>
      </c>
      <c r="I2271">
        <v>1</v>
      </c>
      <c r="J2271">
        <v>0.69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1</v>
      </c>
      <c r="W2271">
        <v>0</v>
      </c>
      <c r="X2271">
        <v>1</v>
      </c>
      <c r="Y2271">
        <v>0</v>
      </c>
      <c r="Z2271">
        <v>1</v>
      </c>
      <c r="AA2271" s="40">
        <f>AVERAGEIFS($C$2:C2271, $B$2:B2271, B2271)</f>
        <v>19.611111111111111</v>
      </c>
      <c r="AB2271" s="40">
        <f>AVERAGEIFS($I$2:I2271, $B$2:B2271, B2271)</f>
        <v>0.46722222222222221</v>
      </c>
      <c r="AC2271" s="40">
        <f>AVERAGEIFS($J$2:J2271, $B$2:B2271, B2271)</f>
        <v>0.47666666666666668</v>
      </c>
      <c r="AD2271" s="40">
        <f>AVERAGEIFS($D$2:D2271, $B$2:B2271, B2271)</f>
        <v>0.5</v>
      </c>
    </row>
    <row r="2272" spans="1:30" x14ac:dyDescent="0.25">
      <c r="A2272" s="39">
        <v>46281</v>
      </c>
      <c r="B2272" t="s">
        <v>36</v>
      </c>
      <c r="C2272">
        <v>9</v>
      </c>
      <c r="D2272" s="40">
        <v>1</v>
      </c>
      <c r="E2272">
        <v>3</v>
      </c>
      <c r="F2272">
        <v>3</v>
      </c>
      <c r="G2272">
        <v>13</v>
      </c>
      <c r="H2272">
        <v>9</v>
      </c>
      <c r="I2272">
        <v>1</v>
      </c>
      <c r="J2272">
        <v>0.69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1</v>
      </c>
      <c r="W2272">
        <v>0</v>
      </c>
      <c r="X2272">
        <v>1</v>
      </c>
      <c r="Y2272">
        <v>0</v>
      </c>
      <c r="Z2272">
        <v>1</v>
      </c>
      <c r="AA2272" s="40">
        <f>AVERAGEIFS($C$2:C2272, $B$2:B2272, B2272)</f>
        <v>16</v>
      </c>
      <c r="AB2272" s="40">
        <f>AVERAGEIFS($I$2:I2272, $B$2:B2272, B2272)</f>
        <v>0.49130434782608701</v>
      </c>
      <c r="AC2272" s="40">
        <f>AVERAGEIFS($J$2:J2272, $B$2:B2272, B2272)</f>
        <v>0.47347826086956529</v>
      </c>
      <c r="AD2272" s="40">
        <f>AVERAGEIFS($D$2:D2272, $B$2:B2272, B2272)</f>
        <v>0.47826086956521741</v>
      </c>
    </row>
    <row r="2273" spans="1:30" x14ac:dyDescent="0.25">
      <c r="A2273" s="39">
        <v>46281</v>
      </c>
      <c r="B2273" t="s">
        <v>17</v>
      </c>
      <c r="C2273">
        <v>17</v>
      </c>
      <c r="D2273" s="40">
        <v>1</v>
      </c>
      <c r="E2273">
        <v>3</v>
      </c>
      <c r="F2273">
        <v>3</v>
      </c>
      <c r="G2273">
        <v>13</v>
      </c>
      <c r="H2273">
        <v>9</v>
      </c>
      <c r="I2273">
        <v>1</v>
      </c>
      <c r="J2273">
        <v>0.69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1</v>
      </c>
      <c r="W2273">
        <v>0</v>
      </c>
      <c r="X2273">
        <v>1</v>
      </c>
      <c r="Y2273">
        <v>0</v>
      </c>
      <c r="Z2273">
        <v>1</v>
      </c>
      <c r="AA2273" s="40">
        <f>AVERAGEIFS($C$2:C2273, $B$2:B2273, B2273)</f>
        <v>12.306666666666667</v>
      </c>
      <c r="AB2273" s="40">
        <f>AVERAGEIFS($I$2:I2273, $B$2:B2273, B2273)</f>
        <v>0.48199999999999987</v>
      </c>
      <c r="AC2273" s="40">
        <f>AVERAGEIFS($J$2:J2273, $B$2:B2273, B2273)</f>
        <v>0.4877333333333333</v>
      </c>
      <c r="AD2273" s="40">
        <f>AVERAGEIFS($D$2:D2273, $B$2:B2273, B2273)</f>
        <v>0.42666666666666669</v>
      </c>
    </row>
    <row r="2274" spans="1:30" x14ac:dyDescent="0.25">
      <c r="A2274" s="39">
        <v>46281</v>
      </c>
      <c r="B2274" t="s">
        <v>257</v>
      </c>
      <c r="C2274">
        <v>1</v>
      </c>
      <c r="D2274" s="40">
        <v>1</v>
      </c>
      <c r="E2274">
        <v>3</v>
      </c>
      <c r="F2274">
        <v>3</v>
      </c>
      <c r="G2274">
        <v>13</v>
      </c>
      <c r="H2274">
        <v>9</v>
      </c>
      <c r="I2274">
        <v>1</v>
      </c>
      <c r="J2274">
        <v>0.69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1</v>
      </c>
      <c r="Y2274">
        <v>0</v>
      </c>
      <c r="Z2274">
        <v>1</v>
      </c>
      <c r="AA2274" s="40">
        <f>AVERAGEIFS($C$2:C2274, $B$2:B2274, B2274)</f>
        <v>1</v>
      </c>
      <c r="AB2274" s="40">
        <f>AVERAGEIFS($I$2:I2274, $B$2:B2274, B2274)</f>
        <v>1</v>
      </c>
      <c r="AC2274" s="40">
        <f>AVERAGEIFS($J$2:J2274, $B$2:B2274, B2274)</f>
        <v>0.69</v>
      </c>
      <c r="AD2274" s="40">
        <f>AVERAGEIFS($D$2:D2274, $B$2:B2274, B2274)</f>
        <v>1</v>
      </c>
    </row>
    <row r="2275" spans="1:30" x14ac:dyDescent="0.25">
      <c r="A2275" s="39">
        <v>46281</v>
      </c>
      <c r="B2275" t="s">
        <v>65</v>
      </c>
      <c r="C2275">
        <v>11</v>
      </c>
      <c r="D2275" s="40">
        <v>1</v>
      </c>
      <c r="E2275">
        <v>3</v>
      </c>
      <c r="F2275">
        <v>3</v>
      </c>
      <c r="G2275">
        <v>13</v>
      </c>
      <c r="H2275">
        <v>9</v>
      </c>
      <c r="I2275">
        <v>1</v>
      </c>
      <c r="J2275">
        <v>0.69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1</v>
      </c>
      <c r="W2275">
        <v>0</v>
      </c>
      <c r="X2275">
        <v>1</v>
      </c>
      <c r="Y2275">
        <v>0</v>
      </c>
      <c r="Z2275">
        <v>1</v>
      </c>
      <c r="AA2275" s="40">
        <f>AVERAGEIFS($C$2:C2275, $B$2:B2275, B2275)</f>
        <v>19</v>
      </c>
      <c r="AB2275" s="40">
        <f>AVERAGEIFS($I$2:I2275, $B$2:B2275, B2275)</f>
        <v>0.58066666666666678</v>
      </c>
      <c r="AC2275" s="40">
        <f>AVERAGEIFS($J$2:J2275, $B$2:B2275, B2275)</f>
        <v>0.53466666666666662</v>
      </c>
      <c r="AD2275" s="40">
        <f>AVERAGEIFS($D$2:D2275, $B$2:B2275, B2275)</f>
        <v>0.66666666666666663</v>
      </c>
    </row>
    <row r="2276" spans="1:30" x14ac:dyDescent="0.25">
      <c r="A2276" s="39">
        <v>46281</v>
      </c>
      <c r="B2276" t="s">
        <v>13</v>
      </c>
      <c r="C2276">
        <v>11</v>
      </c>
      <c r="D2276" s="40">
        <v>0</v>
      </c>
      <c r="E2276">
        <v>3</v>
      </c>
      <c r="F2276">
        <v>0</v>
      </c>
      <c r="G2276">
        <v>13</v>
      </c>
      <c r="H2276">
        <v>4</v>
      </c>
      <c r="I2276">
        <v>0</v>
      </c>
      <c r="J2276">
        <v>0.31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 s="40">
        <f>AVERAGEIFS($C$2:C2276, $B$2:B2276, B2276)</f>
        <v>23.652173913043477</v>
      </c>
      <c r="AB2276" s="40">
        <f>AVERAGEIFS($I$2:I2276, $B$2:B2276, B2276)</f>
        <v>0.4418478260869565</v>
      </c>
      <c r="AC2276" s="40">
        <f>AVERAGEIFS($J$2:J2276, $B$2:B2276, B2276)</f>
        <v>0.47163043478260869</v>
      </c>
      <c r="AD2276" s="40">
        <f>AVERAGEIFS($D$2:D2276, $B$2:B2276, B2276)</f>
        <v>0.41304347826086957</v>
      </c>
    </row>
    <row r="2277" spans="1:30" x14ac:dyDescent="0.25">
      <c r="A2277" s="39">
        <v>46281</v>
      </c>
      <c r="B2277" t="s">
        <v>14</v>
      </c>
      <c r="C2277">
        <v>16</v>
      </c>
      <c r="D2277" s="40">
        <v>0</v>
      </c>
      <c r="E2277">
        <v>3</v>
      </c>
      <c r="F2277">
        <v>0</v>
      </c>
      <c r="G2277">
        <v>13</v>
      </c>
      <c r="H2277">
        <v>4</v>
      </c>
      <c r="I2277">
        <v>0</v>
      </c>
      <c r="J2277">
        <v>0.31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 s="40">
        <f>AVERAGEIFS($C$2:C2277, $B$2:B2277, B2277)</f>
        <v>23.439393939393938</v>
      </c>
      <c r="AB2277" s="40">
        <f>AVERAGEIFS($I$2:I2277, $B$2:B2277, B2277)</f>
        <v>0.41742424242424236</v>
      </c>
      <c r="AC2277" s="40">
        <f>AVERAGEIFS($J$2:J2277, $B$2:B2277, B2277)</f>
        <v>0.46651515151515144</v>
      </c>
      <c r="AD2277" s="40">
        <f>AVERAGEIFS($D$2:D2277, $B$2:B2277, B2277)</f>
        <v>0.34848484848484851</v>
      </c>
    </row>
    <row r="2278" spans="1:30" x14ac:dyDescent="0.25">
      <c r="A2278" s="39">
        <v>46281</v>
      </c>
      <c r="B2278" t="s">
        <v>242</v>
      </c>
      <c r="C2278">
        <v>20</v>
      </c>
      <c r="D2278" s="40">
        <v>0</v>
      </c>
      <c r="E2278">
        <v>3</v>
      </c>
      <c r="F2278">
        <v>0</v>
      </c>
      <c r="G2278">
        <v>13</v>
      </c>
      <c r="H2278">
        <v>4</v>
      </c>
      <c r="I2278">
        <v>0</v>
      </c>
      <c r="J2278">
        <v>0.31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 s="40">
        <f>AVERAGEIFS($C$2:C2278, $B$2:B2278, B2278)</f>
        <v>20.184210526315791</v>
      </c>
      <c r="AB2278" s="40">
        <f>AVERAGEIFS($I$2:I2278, $B$2:B2278, B2278)</f>
        <v>0.53736842105263161</v>
      </c>
      <c r="AC2278" s="40">
        <f>AVERAGEIFS($J$2:J2278, $B$2:B2278, B2278)</f>
        <v>0.52710526315789452</v>
      </c>
      <c r="AD2278" s="40">
        <f>AVERAGEIFS($D$2:D2278, $B$2:B2278, B2278)</f>
        <v>0.55263157894736847</v>
      </c>
    </row>
    <row r="2279" spans="1:30" x14ac:dyDescent="0.25">
      <c r="A2279" s="39">
        <v>46281</v>
      </c>
      <c r="B2279" t="s">
        <v>243</v>
      </c>
      <c r="C2279">
        <v>3</v>
      </c>
      <c r="D2279" s="40">
        <v>0</v>
      </c>
      <c r="E2279">
        <v>3</v>
      </c>
      <c r="F2279">
        <v>0</v>
      </c>
      <c r="G2279">
        <v>13</v>
      </c>
      <c r="H2279">
        <v>4</v>
      </c>
      <c r="I2279">
        <v>0</v>
      </c>
      <c r="J2279">
        <v>0.31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 s="40">
        <f>AVERAGEIFS($C$2:C2279, $B$2:B2279, B2279)</f>
        <v>12.428571428571429</v>
      </c>
      <c r="AB2279" s="40">
        <f>AVERAGEIFS($I$2:I2279, $B$2:B2279, B2279)</f>
        <v>0.51190476190476186</v>
      </c>
      <c r="AC2279" s="40">
        <f>AVERAGEIFS($J$2:J2279, $B$2:B2279, B2279)</f>
        <v>0.48285714285714298</v>
      </c>
      <c r="AD2279" s="40">
        <f>AVERAGEIFS($D$2:D2279, $B$2:B2279, B2279)</f>
        <v>0.61904761904761907</v>
      </c>
    </row>
    <row r="2280" spans="1:30" x14ac:dyDescent="0.25">
      <c r="A2280" s="39">
        <v>46281</v>
      </c>
      <c r="B2280" t="s">
        <v>182</v>
      </c>
      <c r="C2280">
        <v>11</v>
      </c>
      <c r="D2280" s="40">
        <v>0</v>
      </c>
      <c r="E2280">
        <v>3</v>
      </c>
      <c r="F2280">
        <v>0</v>
      </c>
      <c r="G2280">
        <v>13</v>
      </c>
      <c r="H2280">
        <v>4</v>
      </c>
      <c r="I2280">
        <v>0</v>
      </c>
      <c r="J2280">
        <v>0.31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 s="40">
        <f>AVERAGEIFS($C$2:C2280, $B$2:B2280, B2280)</f>
        <v>14.857142857142858</v>
      </c>
      <c r="AB2280" s="40">
        <f>AVERAGEIFS($I$2:I2280, $B$2:B2280, B2280)</f>
        <v>0.59761904761904761</v>
      </c>
      <c r="AC2280" s="40">
        <f>AVERAGEIFS($J$2:J2280, $B$2:B2280, B2280)</f>
        <v>0.55261904761904757</v>
      </c>
      <c r="AD2280" s="40">
        <f>AVERAGEIFS($D$2:D2280, $B$2:B2280, B2280)</f>
        <v>0.66666666666666663</v>
      </c>
    </row>
    <row r="2281" spans="1:30" x14ac:dyDescent="0.25">
      <c r="A2281" s="39">
        <v>46281</v>
      </c>
      <c r="B2281" t="s">
        <v>253</v>
      </c>
      <c r="C2281">
        <v>10</v>
      </c>
      <c r="D2281" s="40">
        <v>0</v>
      </c>
      <c r="E2281">
        <v>3</v>
      </c>
      <c r="F2281">
        <v>0</v>
      </c>
      <c r="G2281">
        <v>13</v>
      </c>
      <c r="H2281">
        <v>4</v>
      </c>
      <c r="I2281">
        <v>0</v>
      </c>
      <c r="J2281">
        <v>0.31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 s="40">
        <f>AVERAGEIFS($C$2:C2281, $B$2:B2281, B2281)</f>
        <v>10.5</v>
      </c>
      <c r="AB2281" s="40">
        <f>AVERAGEIFS($I$2:I2281, $B$2:B2281, B2281)</f>
        <v>0.2</v>
      </c>
      <c r="AC2281" s="40">
        <f>AVERAGEIFS($J$2:J2281, $B$2:B2281, B2281)</f>
        <v>0.39</v>
      </c>
      <c r="AD2281" s="40">
        <f>AVERAGEIFS($D$2:D2281, $B$2:B2281, B2281)</f>
        <v>0</v>
      </c>
    </row>
    <row r="2282" spans="1:30" x14ac:dyDescent="0.25">
      <c r="A2282" s="39">
        <v>46281</v>
      </c>
      <c r="B2282" t="s">
        <v>258</v>
      </c>
      <c r="C2282">
        <v>2</v>
      </c>
      <c r="D2282" s="40">
        <v>0</v>
      </c>
      <c r="E2282">
        <v>3</v>
      </c>
      <c r="F2282">
        <v>0</v>
      </c>
      <c r="G2282">
        <v>13</v>
      </c>
      <c r="H2282">
        <v>4</v>
      </c>
      <c r="I2282">
        <v>0</v>
      </c>
      <c r="J2282">
        <v>0.31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 s="40">
        <f>AVERAGEIFS($C$2:C2282, $B$2:B2282, B2282)</f>
        <v>2</v>
      </c>
      <c r="AB2282" s="40">
        <f>AVERAGEIFS($I$2:I2282, $B$2:B2282, B2282)</f>
        <v>0</v>
      </c>
      <c r="AC2282" s="40">
        <f>AVERAGEIFS($J$2:J2282, $B$2:B2282, B2282)</f>
        <v>0.31</v>
      </c>
      <c r="AD2282" s="40">
        <f>AVERAGEIFS($D$2:D2282, $B$2:B2282, B2282)</f>
        <v>0</v>
      </c>
    </row>
    <row r="2283" spans="1:30" x14ac:dyDescent="0.25">
      <c r="A2283" s="39">
        <v>46281</v>
      </c>
      <c r="B2283" t="s">
        <v>113</v>
      </c>
      <c r="C2283">
        <v>16</v>
      </c>
      <c r="D2283" s="40">
        <v>0</v>
      </c>
      <c r="E2283">
        <v>3</v>
      </c>
      <c r="F2283">
        <v>0</v>
      </c>
      <c r="G2283">
        <v>13</v>
      </c>
      <c r="H2283">
        <v>4</v>
      </c>
      <c r="I2283">
        <v>0</v>
      </c>
      <c r="J2283">
        <v>0.31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 s="40">
        <f>AVERAGEIFS($C$2:C2283, $B$2:B2283, B2283)</f>
        <v>21.52</v>
      </c>
      <c r="AB2283" s="40">
        <f>AVERAGEIFS($I$2:I2283, $B$2:B2283, B2283)</f>
        <v>0.55540000000000012</v>
      </c>
      <c r="AC2283" s="40">
        <f>AVERAGEIFS($J$2:J2283, $B$2:B2283, B2283)</f>
        <v>0.52659999999999996</v>
      </c>
      <c r="AD2283" s="40">
        <f>AVERAGEIFS($D$2:D2283, $B$2:B2283, B2283)</f>
        <v>0.62</v>
      </c>
    </row>
    <row r="2284" spans="1:30" x14ac:dyDescent="0.25">
      <c r="A2284" s="39">
        <v>46282</v>
      </c>
      <c r="B2284" t="s">
        <v>182</v>
      </c>
      <c r="C2284">
        <v>9</v>
      </c>
      <c r="D2284" s="40">
        <v>1</v>
      </c>
      <c r="E2284">
        <v>3</v>
      </c>
      <c r="F2284">
        <v>3</v>
      </c>
      <c r="G2284">
        <v>12</v>
      </c>
      <c r="H2284">
        <v>9</v>
      </c>
      <c r="I2284">
        <v>1</v>
      </c>
      <c r="J2284">
        <v>0.75</v>
      </c>
      <c r="K2284">
        <v>0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1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 s="40">
        <f>AVERAGEIFS($C$2:C2284, $B$2:B2284, B2284)</f>
        <v>14.720930232558139</v>
      </c>
      <c r="AB2284" s="40">
        <f>AVERAGEIFS($I$2:I2284, $B$2:B2284, B2284)</f>
        <v>0.60697674418604652</v>
      </c>
      <c r="AC2284" s="40">
        <f>AVERAGEIFS($J$2:J2284, $B$2:B2284, B2284)</f>
        <v>0.5572093023255813</v>
      </c>
      <c r="AD2284" s="40">
        <f>AVERAGEIFS($D$2:D2284, $B$2:B2284, B2284)</f>
        <v>0.67441860465116277</v>
      </c>
    </row>
    <row r="2285" spans="1:30" x14ac:dyDescent="0.25">
      <c r="A2285" s="39">
        <v>46282</v>
      </c>
      <c r="B2285" t="s">
        <v>113</v>
      </c>
      <c r="C2285">
        <v>17</v>
      </c>
      <c r="D2285" s="40">
        <v>1</v>
      </c>
      <c r="E2285">
        <v>3</v>
      </c>
      <c r="F2285">
        <v>3</v>
      </c>
      <c r="G2285">
        <v>12</v>
      </c>
      <c r="H2285">
        <v>9</v>
      </c>
      <c r="I2285">
        <v>1</v>
      </c>
      <c r="J2285">
        <v>0.75</v>
      </c>
      <c r="K2285">
        <v>0</v>
      </c>
      <c r="L2285">
        <v>1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1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 s="40">
        <f>AVERAGEIFS($C$2:C2285, $B$2:B2285, B2285)</f>
        <v>21.431372549019606</v>
      </c>
      <c r="AB2285" s="40">
        <f>AVERAGEIFS($I$2:I2285, $B$2:B2285, B2285)</f>
        <v>0.56411764705882361</v>
      </c>
      <c r="AC2285" s="40">
        <f>AVERAGEIFS($J$2:J2285, $B$2:B2285, B2285)</f>
        <v>0.53098039215686266</v>
      </c>
      <c r="AD2285" s="40">
        <f>AVERAGEIFS($D$2:D2285, $B$2:B2285, B2285)</f>
        <v>0.62745098039215685</v>
      </c>
    </row>
    <row r="2286" spans="1:30" x14ac:dyDescent="0.25">
      <c r="A2286" s="39">
        <v>46282</v>
      </c>
      <c r="B2286" t="s">
        <v>28</v>
      </c>
      <c r="C2286">
        <v>4</v>
      </c>
      <c r="D2286" s="40">
        <v>1</v>
      </c>
      <c r="E2286">
        <v>3</v>
      </c>
      <c r="F2286">
        <v>3</v>
      </c>
      <c r="G2286">
        <v>12</v>
      </c>
      <c r="H2286">
        <v>9</v>
      </c>
      <c r="I2286">
        <v>1</v>
      </c>
      <c r="J2286">
        <v>0.75</v>
      </c>
      <c r="K2286">
        <v>0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 s="40">
        <f>AVERAGEIFS($C$2:C2286, $B$2:B2286, B2286)</f>
        <v>10.916666666666666</v>
      </c>
      <c r="AB2286" s="40">
        <f>AVERAGEIFS($I$2:I2286, $B$2:B2286, B2286)</f>
        <v>0.59583333333333333</v>
      </c>
      <c r="AC2286" s="40">
        <f>AVERAGEIFS($J$2:J2286, $B$2:B2286, B2286)</f>
        <v>0.56916666666666649</v>
      </c>
      <c r="AD2286" s="40">
        <f>AVERAGEIFS($D$2:D2286, $B$2:B2286, B2286)</f>
        <v>0.58333333333333337</v>
      </c>
    </row>
    <row r="2287" spans="1:30" x14ac:dyDescent="0.25">
      <c r="A2287" s="39">
        <v>46282</v>
      </c>
      <c r="B2287" t="s">
        <v>31</v>
      </c>
      <c r="C2287">
        <v>7</v>
      </c>
      <c r="D2287" s="40">
        <v>1</v>
      </c>
      <c r="E2287">
        <v>3</v>
      </c>
      <c r="F2287">
        <v>3</v>
      </c>
      <c r="G2287">
        <v>12</v>
      </c>
      <c r="H2287">
        <v>9</v>
      </c>
      <c r="I2287">
        <v>1</v>
      </c>
      <c r="J2287">
        <v>0.75</v>
      </c>
      <c r="K2287">
        <v>0</v>
      </c>
      <c r="L2287">
        <v>1</v>
      </c>
      <c r="M2287">
        <v>0</v>
      </c>
      <c r="N2287">
        <v>0</v>
      </c>
      <c r="O2287">
        <v>0</v>
      </c>
      <c r="P2287">
        <v>0</v>
      </c>
      <c r="Q2287">
        <v>1</v>
      </c>
      <c r="R2287">
        <v>1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 s="40">
        <f>AVERAGEIFS($C$2:C2287, $B$2:B2287, B2287)</f>
        <v>19.381818181818183</v>
      </c>
      <c r="AB2287" s="40">
        <f>AVERAGEIFS($I$2:I2287, $B$2:B2287, B2287)</f>
        <v>0.47690909090909089</v>
      </c>
      <c r="AC2287" s="40">
        <f>AVERAGEIFS($J$2:J2287, $B$2:B2287, B2287)</f>
        <v>0.4816363636363637</v>
      </c>
      <c r="AD2287" s="40">
        <f>AVERAGEIFS($D$2:D2287, $B$2:B2287, B2287)</f>
        <v>0.50909090909090904</v>
      </c>
    </row>
    <row r="2288" spans="1:30" x14ac:dyDescent="0.25">
      <c r="A2288" s="39">
        <v>46282</v>
      </c>
      <c r="B2288" t="s">
        <v>259</v>
      </c>
      <c r="C2288">
        <v>9</v>
      </c>
      <c r="D2288" s="40">
        <v>1</v>
      </c>
      <c r="E2288">
        <v>3</v>
      </c>
      <c r="F2288">
        <v>3</v>
      </c>
      <c r="G2288">
        <v>12</v>
      </c>
      <c r="H2288">
        <v>9</v>
      </c>
      <c r="I2288">
        <v>1</v>
      </c>
      <c r="J2288">
        <v>0.75</v>
      </c>
      <c r="K2288">
        <v>0</v>
      </c>
      <c r="L2288">
        <v>1</v>
      </c>
      <c r="M2288">
        <v>0</v>
      </c>
      <c r="N2288">
        <v>0</v>
      </c>
      <c r="O2288">
        <v>0</v>
      </c>
      <c r="P2288">
        <v>0</v>
      </c>
      <c r="Q2288">
        <v>1</v>
      </c>
      <c r="R2288">
        <v>1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 s="40">
        <f>AVERAGEIFS($C$2:C2288, $B$2:B2288, B2288)</f>
        <v>9</v>
      </c>
      <c r="AB2288" s="40">
        <f>AVERAGEIFS($I$2:I2288, $B$2:B2288, B2288)</f>
        <v>1</v>
      </c>
      <c r="AC2288" s="40">
        <f>AVERAGEIFS($J$2:J2288, $B$2:B2288, B2288)</f>
        <v>0.75</v>
      </c>
      <c r="AD2288" s="40">
        <f>AVERAGEIFS($D$2:D2288, $B$2:B2288, B2288)</f>
        <v>1</v>
      </c>
    </row>
    <row r="2289" spans="1:30" x14ac:dyDescent="0.25">
      <c r="A2289" s="39">
        <v>46282</v>
      </c>
      <c r="B2289" t="s">
        <v>90</v>
      </c>
      <c r="C2289">
        <v>25</v>
      </c>
      <c r="D2289" s="40">
        <v>1</v>
      </c>
      <c r="E2289">
        <v>3</v>
      </c>
      <c r="F2289">
        <v>3</v>
      </c>
      <c r="G2289">
        <v>12</v>
      </c>
      <c r="H2289">
        <v>9</v>
      </c>
      <c r="I2289">
        <v>1</v>
      </c>
      <c r="J2289">
        <v>0.75</v>
      </c>
      <c r="K2289">
        <v>0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1</v>
      </c>
      <c r="R2289">
        <v>1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 s="40">
        <f>AVERAGEIFS($C$2:C2289, $B$2:B2289, B2289)</f>
        <v>23.74468085106383</v>
      </c>
      <c r="AB2289" s="40">
        <f>AVERAGEIFS($I$2:I2289, $B$2:B2289, B2289)</f>
        <v>0.58297872340425516</v>
      </c>
      <c r="AC2289" s="40">
        <f>AVERAGEIFS($J$2:J2289, $B$2:B2289, B2289)</f>
        <v>0.54510638297872316</v>
      </c>
      <c r="AD2289" s="40">
        <f>AVERAGEIFS($D$2:D2289, $B$2:B2289, B2289)</f>
        <v>0.61702127659574468</v>
      </c>
    </row>
    <row r="2290" spans="1:30" x14ac:dyDescent="0.25">
      <c r="A2290" s="39">
        <v>46282</v>
      </c>
      <c r="B2290" t="s">
        <v>244</v>
      </c>
      <c r="C2290">
        <v>0</v>
      </c>
      <c r="D2290" s="40">
        <v>1</v>
      </c>
      <c r="E2290">
        <v>3</v>
      </c>
      <c r="F2290">
        <v>3</v>
      </c>
      <c r="G2290">
        <v>12</v>
      </c>
      <c r="H2290">
        <v>9</v>
      </c>
      <c r="I2290">
        <v>1</v>
      </c>
      <c r="J2290">
        <v>0.75</v>
      </c>
      <c r="K2290">
        <v>0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1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 s="40">
        <f>AVERAGEIFS($C$2:C2290, $B$2:B2290, B2290)</f>
        <v>3</v>
      </c>
      <c r="AB2290" s="40">
        <f>AVERAGEIFS($I$2:I2290, $B$2:B2290, B2290)</f>
        <v>0.78333333333333333</v>
      </c>
      <c r="AC2290" s="40">
        <f>AVERAGEIFS($J$2:J2290, $B$2:B2290, B2290)</f>
        <v>0.64333333333333342</v>
      </c>
      <c r="AD2290" s="40">
        <f>AVERAGEIFS($D$2:D2290, $B$2:B2290, B2290)</f>
        <v>1</v>
      </c>
    </row>
    <row r="2291" spans="1:30" x14ac:dyDescent="0.25">
      <c r="A2291" s="39">
        <v>46282</v>
      </c>
      <c r="B2291" t="s">
        <v>1</v>
      </c>
      <c r="C2291">
        <v>11</v>
      </c>
      <c r="D2291" s="40">
        <v>0</v>
      </c>
      <c r="E2291">
        <v>3</v>
      </c>
      <c r="F2291">
        <v>0</v>
      </c>
      <c r="G2291">
        <v>12</v>
      </c>
      <c r="H2291">
        <v>3</v>
      </c>
      <c r="I2291">
        <v>0</v>
      </c>
      <c r="J2291">
        <v>0.25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 s="40">
        <f>AVERAGEIFS($C$2:C2291, $B$2:B2291, B2291)</f>
        <v>26.222222222222221</v>
      </c>
      <c r="AB2291" s="40">
        <f>AVERAGEIFS($I$2:I2291, $B$2:B2291, B2291)</f>
        <v>0.52592592592592591</v>
      </c>
      <c r="AC2291" s="40">
        <f>AVERAGEIFS($J$2:J2291, $B$2:B2291, B2291)</f>
        <v>0.49444444444444452</v>
      </c>
      <c r="AD2291" s="40">
        <f>AVERAGEIFS($D$2:D2291, $B$2:B2291, B2291)</f>
        <v>0.62962962962962965</v>
      </c>
    </row>
    <row r="2292" spans="1:30" x14ac:dyDescent="0.25">
      <c r="A2292" s="39">
        <v>46282</v>
      </c>
      <c r="B2292" t="s">
        <v>3</v>
      </c>
      <c r="C2292">
        <v>11</v>
      </c>
      <c r="D2292" s="40">
        <v>0</v>
      </c>
      <c r="E2292">
        <v>3</v>
      </c>
      <c r="F2292">
        <v>0</v>
      </c>
      <c r="G2292">
        <v>12</v>
      </c>
      <c r="H2292">
        <v>3</v>
      </c>
      <c r="I2292">
        <v>0</v>
      </c>
      <c r="J2292">
        <v>0.25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 s="40">
        <f>AVERAGEIFS($C$2:C2292, $B$2:B2292, B2292)</f>
        <v>22.303030303030305</v>
      </c>
      <c r="AB2292" s="40">
        <f>AVERAGEIFS($I$2:I2292, $B$2:B2292, B2292)</f>
        <v>0.49242424242424243</v>
      </c>
      <c r="AC2292" s="40">
        <f>AVERAGEIFS($J$2:J2292, $B$2:B2292, B2292)</f>
        <v>0.48999999999999994</v>
      </c>
      <c r="AD2292" s="40">
        <f>AVERAGEIFS($D$2:D2292, $B$2:B2292, B2292)</f>
        <v>0.51515151515151514</v>
      </c>
    </row>
    <row r="2293" spans="1:30" x14ac:dyDescent="0.25">
      <c r="A2293" s="39">
        <v>46282</v>
      </c>
      <c r="B2293" t="s">
        <v>16</v>
      </c>
      <c r="C2293">
        <v>11</v>
      </c>
      <c r="D2293" s="40">
        <v>0</v>
      </c>
      <c r="E2293">
        <v>3</v>
      </c>
      <c r="F2293">
        <v>0</v>
      </c>
      <c r="G2293">
        <v>12</v>
      </c>
      <c r="H2293">
        <v>3</v>
      </c>
      <c r="I2293">
        <v>0</v>
      </c>
      <c r="J2293">
        <v>0.25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 s="40">
        <f>AVERAGEIFS($C$2:C2293, $B$2:B2293, B2293)</f>
        <v>25.074074074074073</v>
      </c>
      <c r="AB2293" s="40">
        <f>AVERAGEIFS($I$2:I2293, $B$2:B2293, B2293)</f>
        <v>0.46759259259259267</v>
      </c>
      <c r="AC2293" s="40">
        <f>AVERAGEIFS($J$2:J2293, $B$2:B2293, B2293)</f>
        <v>0.48129629629629639</v>
      </c>
      <c r="AD2293" s="40">
        <f>AVERAGEIFS($D$2:D2293, $B$2:B2293, B2293)</f>
        <v>0.46296296296296297</v>
      </c>
    </row>
    <row r="2294" spans="1:30" x14ac:dyDescent="0.25">
      <c r="A2294" s="39">
        <v>46282</v>
      </c>
      <c r="B2294" t="s">
        <v>17</v>
      </c>
      <c r="C2294">
        <v>4</v>
      </c>
      <c r="D2294" s="40">
        <v>0</v>
      </c>
      <c r="E2294">
        <v>3</v>
      </c>
      <c r="F2294">
        <v>0</v>
      </c>
      <c r="G2294">
        <v>12</v>
      </c>
      <c r="H2294">
        <v>3</v>
      </c>
      <c r="I2294">
        <v>0</v>
      </c>
      <c r="J2294">
        <v>0.25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 s="40">
        <f>AVERAGEIFS($C$2:C2294, $B$2:B2294, B2294)</f>
        <v>12.197368421052632</v>
      </c>
      <c r="AB2294" s="40">
        <f>AVERAGEIFS($I$2:I2294, $B$2:B2294, B2294)</f>
        <v>0.475657894736842</v>
      </c>
      <c r="AC2294" s="40">
        <f>AVERAGEIFS($J$2:J2294, $B$2:B2294, B2294)</f>
        <v>0.48460526315789471</v>
      </c>
      <c r="AD2294" s="40">
        <f>AVERAGEIFS($D$2:D2294, $B$2:B2294, B2294)</f>
        <v>0.42105263157894735</v>
      </c>
    </row>
    <row r="2295" spans="1:30" x14ac:dyDescent="0.25">
      <c r="A2295" s="39">
        <v>46282</v>
      </c>
      <c r="B2295" t="s">
        <v>253</v>
      </c>
      <c r="C2295">
        <v>1</v>
      </c>
      <c r="D2295" s="40">
        <v>0</v>
      </c>
      <c r="E2295">
        <v>3</v>
      </c>
      <c r="F2295">
        <v>0</v>
      </c>
      <c r="G2295">
        <v>12</v>
      </c>
      <c r="H2295">
        <v>3</v>
      </c>
      <c r="I2295">
        <v>0</v>
      </c>
      <c r="J2295">
        <v>0.25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 s="40">
        <f>AVERAGEIFS($C$2:C2295, $B$2:B2295, B2295)</f>
        <v>7.333333333333333</v>
      </c>
      <c r="AB2295" s="40">
        <f>AVERAGEIFS($I$2:I2295, $B$2:B2295, B2295)</f>
        <v>0.13333333333333333</v>
      </c>
      <c r="AC2295" s="40">
        <f>AVERAGEIFS($J$2:J2295, $B$2:B2295, B2295)</f>
        <v>0.34333333333333332</v>
      </c>
      <c r="AD2295" s="40">
        <f>AVERAGEIFS($D$2:D2295, $B$2:B2295, B2295)</f>
        <v>0</v>
      </c>
    </row>
    <row r="2296" spans="1:30" x14ac:dyDescent="0.25">
      <c r="A2296" s="39">
        <v>46282</v>
      </c>
      <c r="B2296" t="s">
        <v>257</v>
      </c>
      <c r="C2296">
        <v>9</v>
      </c>
      <c r="D2296" s="40">
        <v>0</v>
      </c>
      <c r="E2296">
        <v>3</v>
      </c>
      <c r="F2296">
        <v>0</v>
      </c>
      <c r="G2296">
        <v>12</v>
      </c>
      <c r="H2296">
        <v>3</v>
      </c>
      <c r="I2296">
        <v>0</v>
      </c>
      <c r="J2296">
        <v>0.25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 s="40">
        <f>AVERAGEIFS($C$2:C2296, $B$2:B2296, B2296)</f>
        <v>5</v>
      </c>
      <c r="AB2296" s="40">
        <f>AVERAGEIFS($I$2:I2296, $B$2:B2296, B2296)</f>
        <v>0.5</v>
      </c>
      <c r="AC2296" s="40">
        <f>AVERAGEIFS($J$2:J2296, $B$2:B2296, B2296)</f>
        <v>0.47</v>
      </c>
      <c r="AD2296" s="40">
        <f>AVERAGEIFS($D$2:D2296, $B$2:B2296, B2296)</f>
        <v>0.5</v>
      </c>
    </row>
    <row r="2297" spans="1:30" x14ac:dyDescent="0.25">
      <c r="A2297" s="39">
        <v>46282</v>
      </c>
      <c r="B2297" t="s">
        <v>127</v>
      </c>
      <c r="C2297">
        <v>9</v>
      </c>
      <c r="D2297" s="40">
        <v>0</v>
      </c>
      <c r="E2297">
        <v>3</v>
      </c>
      <c r="F2297">
        <v>0</v>
      </c>
      <c r="G2297">
        <v>12</v>
      </c>
      <c r="H2297">
        <v>3</v>
      </c>
      <c r="I2297">
        <v>0</v>
      </c>
      <c r="J2297">
        <v>0.25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 s="40">
        <f>AVERAGEIFS($C$2:C2297, $B$2:B2297, B2297)</f>
        <v>21.404040404040405</v>
      </c>
      <c r="AB2297" s="40">
        <f>AVERAGEIFS($I$2:I2297, $B$2:B2297, B2297)</f>
        <v>0.45333333333333337</v>
      </c>
      <c r="AC2297" s="40">
        <f>AVERAGEIFS($J$2:J2297, $B$2:B2297, B2297)</f>
        <v>0.47828282828282837</v>
      </c>
      <c r="AD2297" s="40">
        <f>AVERAGEIFS($D$2:D2297, $B$2:B2297, B2297)</f>
        <v>0.45454545454545453</v>
      </c>
    </row>
    <row r="2298" spans="1:30" x14ac:dyDescent="0.25">
      <c r="A2298" s="39">
        <v>46282</v>
      </c>
      <c r="B2298" t="s">
        <v>17</v>
      </c>
      <c r="C2298">
        <v>11</v>
      </c>
      <c r="D2298" s="40">
        <v>0</v>
      </c>
      <c r="E2298">
        <v>4</v>
      </c>
      <c r="F2298">
        <v>1</v>
      </c>
      <c r="G2298">
        <v>15</v>
      </c>
      <c r="H2298">
        <v>6</v>
      </c>
      <c r="I2298">
        <v>0.25</v>
      </c>
      <c r="J2298">
        <v>0.4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1</v>
      </c>
      <c r="AA2298" s="40">
        <f>AVERAGEIFS($C$2:C2298, $B$2:B2298, B2298)</f>
        <v>12.181818181818182</v>
      </c>
      <c r="AB2298" s="40">
        <f>AVERAGEIFS($I$2:I2298, $B$2:B2298, B2298)</f>
        <v>0.47272727272727261</v>
      </c>
      <c r="AC2298" s="40">
        <f>AVERAGEIFS($J$2:J2298, $B$2:B2298, B2298)</f>
        <v>0.48350649350649344</v>
      </c>
      <c r="AD2298" s="40">
        <f>AVERAGEIFS($D$2:D2298, $B$2:B2298, B2298)</f>
        <v>0.41558441558441561</v>
      </c>
    </row>
    <row r="2299" spans="1:30" x14ac:dyDescent="0.25">
      <c r="A2299" s="39">
        <v>46282</v>
      </c>
      <c r="B2299" t="s">
        <v>16</v>
      </c>
      <c r="C2299">
        <v>18</v>
      </c>
      <c r="D2299" s="40">
        <v>0</v>
      </c>
      <c r="E2299">
        <v>4</v>
      </c>
      <c r="F2299">
        <v>1</v>
      </c>
      <c r="G2299">
        <v>15</v>
      </c>
      <c r="H2299">
        <v>6</v>
      </c>
      <c r="I2299">
        <v>0.25</v>
      </c>
      <c r="J2299">
        <v>0.4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1</v>
      </c>
      <c r="AA2299" s="40">
        <f>AVERAGEIFS($C$2:C2299, $B$2:B2299, B2299)</f>
        <v>24.945454545454545</v>
      </c>
      <c r="AB2299" s="40">
        <f>AVERAGEIFS($I$2:I2299, $B$2:B2299, B2299)</f>
        <v>0.46363636363636368</v>
      </c>
      <c r="AC2299" s="40">
        <f>AVERAGEIFS($J$2:J2299, $B$2:B2299, B2299)</f>
        <v>0.47981818181818187</v>
      </c>
      <c r="AD2299" s="40">
        <f>AVERAGEIFS($D$2:D2299, $B$2:B2299, B2299)</f>
        <v>0.45454545454545453</v>
      </c>
    </row>
    <row r="2300" spans="1:30" x14ac:dyDescent="0.25">
      <c r="A2300" s="39">
        <v>46282</v>
      </c>
      <c r="B2300" t="s">
        <v>13</v>
      </c>
      <c r="C2300">
        <v>13</v>
      </c>
      <c r="D2300" s="40">
        <v>0</v>
      </c>
      <c r="E2300">
        <v>4</v>
      </c>
      <c r="F2300">
        <v>1</v>
      </c>
      <c r="G2300">
        <v>15</v>
      </c>
      <c r="H2300">
        <v>6</v>
      </c>
      <c r="I2300">
        <v>0.25</v>
      </c>
      <c r="J2300">
        <v>0.4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1</v>
      </c>
      <c r="AA2300" s="40">
        <f>AVERAGEIFS($C$2:C2300, $B$2:B2300, B2300)</f>
        <v>23.537634408602152</v>
      </c>
      <c r="AB2300" s="40">
        <f>AVERAGEIFS($I$2:I2300, $B$2:B2300, B2300)</f>
        <v>0.43978494623655912</v>
      </c>
      <c r="AC2300" s="40">
        <f>AVERAGEIFS($J$2:J2300, $B$2:B2300, B2300)</f>
        <v>0.47086021505376341</v>
      </c>
      <c r="AD2300" s="40">
        <f>AVERAGEIFS($D$2:D2300, $B$2:B2300, B2300)</f>
        <v>0.40860215053763443</v>
      </c>
    </row>
    <row r="2301" spans="1:30" x14ac:dyDescent="0.25">
      <c r="A2301" s="39">
        <v>46282</v>
      </c>
      <c r="B2301" t="s">
        <v>127</v>
      </c>
      <c r="C2301">
        <v>29</v>
      </c>
      <c r="D2301" s="40">
        <v>0</v>
      </c>
      <c r="E2301">
        <v>4</v>
      </c>
      <c r="F2301">
        <v>1</v>
      </c>
      <c r="G2301">
        <v>15</v>
      </c>
      <c r="H2301">
        <v>6</v>
      </c>
      <c r="I2301">
        <v>0.25</v>
      </c>
      <c r="J2301">
        <v>0.4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1</v>
      </c>
      <c r="AA2301" s="40">
        <f>AVERAGEIFS($C$2:C2301, $B$2:B2301, B2301)</f>
        <v>21.48</v>
      </c>
      <c r="AB2301" s="40">
        <f>AVERAGEIFS($I$2:I2301, $B$2:B2301, B2301)</f>
        <v>0.45130000000000003</v>
      </c>
      <c r="AC2301" s="40">
        <f>AVERAGEIFS($J$2:J2301, $B$2:B2301, B2301)</f>
        <v>0.47750000000000009</v>
      </c>
      <c r="AD2301" s="40">
        <f>AVERAGEIFS($D$2:D2301, $B$2:B2301, B2301)</f>
        <v>0.45</v>
      </c>
    </row>
    <row r="2302" spans="1:30" x14ac:dyDescent="0.25">
      <c r="A2302" s="39">
        <v>46282</v>
      </c>
      <c r="B2302" t="s">
        <v>253</v>
      </c>
      <c r="C2302">
        <v>9</v>
      </c>
      <c r="D2302" s="40">
        <v>0</v>
      </c>
      <c r="E2302">
        <v>4</v>
      </c>
      <c r="F2302">
        <v>1</v>
      </c>
      <c r="G2302">
        <v>15</v>
      </c>
      <c r="H2302">
        <v>6</v>
      </c>
      <c r="I2302">
        <v>0.25</v>
      </c>
      <c r="J2302">
        <v>0.4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1</v>
      </c>
      <c r="AA2302" s="40">
        <f>AVERAGEIFS($C$2:C2302, $B$2:B2302, B2302)</f>
        <v>7.75</v>
      </c>
      <c r="AB2302" s="40">
        <f>AVERAGEIFS($I$2:I2302, $B$2:B2302, B2302)</f>
        <v>0.16250000000000001</v>
      </c>
      <c r="AC2302" s="40">
        <f>AVERAGEIFS($J$2:J2302, $B$2:B2302, B2302)</f>
        <v>0.35750000000000004</v>
      </c>
      <c r="AD2302" s="40">
        <f>AVERAGEIFS($D$2:D2302, $B$2:B2302, B2302)</f>
        <v>0</v>
      </c>
    </row>
    <row r="2303" spans="1:30" x14ac:dyDescent="0.25">
      <c r="A2303" s="39">
        <v>46282</v>
      </c>
      <c r="B2303" t="s">
        <v>257</v>
      </c>
      <c r="C2303">
        <v>7</v>
      </c>
      <c r="D2303" s="40">
        <v>0</v>
      </c>
      <c r="E2303">
        <v>4</v>
      </c>
      <c r="F2303">
        <v>1</v>
      </c>
      <c r="G2303">
        <v>15</v>
      </c>
      <c r="H2303">
        <v>6</v>
      </c>
      <c r="I2303">
        <v>0.25</v>
      </c>
      <c r="J2303">
        <v>0.4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1</v>
      </c>
      <c r="AA2303" s="40">
        <f>AVERAGEIFS($C$2:C2303, $B$2:B2303, B2303)</f>
        <v>5.666666666666667</v>
      </c>
      <c r="AB2303" s="40">
        <f>AVERAGEIFS($I$2:I2303, $B$2:B2303, B2303)</f>
        <v>0.41666666666666669</v>
      </c>
      <c r="AC2303" s="40">
        <f>AVERAGEIFS($J$2:J2303, $B$2:B2303, B2303)</f>
        <v>0.4466666666666666</v>
      </c>
      <c r="AD2303" s="40">
        <f>AVERAGEIFS($D$2:D2303, $B$2:B2303, B2303)</f>
        <v>0.33333333333333331</v>
      </c>
    </row>
    <row r="2304" spans="1:30" x14ac:dyDescent="0.25">
      <c r="A2304" s="39">
        <v>46282</v>
      </c>
      <c r="B2304" t="s">
        <v>113</v>
      </c>
      <c r="C2304">
        <v>8</v>
      </c>
      <c r="D2304" s="40">
        <v>0</v>
      </c>
      <c r="E2304">
        <v>4</v>
      </c>
      <c r="F2304">
        <v>1</v>
      </c>
      <c r="G2304">
        <v>15</v>
      </c>
      <c r="H2304">
        <v>6</v>
      </c>
      <c r="I2304">
        <v>0.25</v>
      </c>
      <c r="J2304">
        <v>0.4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1</v>
      </c>
      <c r="AA2304" s="40">
        <f>AVERAGEIFS($C$2:C2304, $B$2:B2304, B2304)</f>
        <v>21.173076923076923</v>
      </c>
      <c r="AB2304" s="40">
        <f>AVERAGEIFS($I$2:I2304, $B$2:B2304, B2304)</f>
        <v>0.55807692307692325</v>
      </c>
      <c r="AC2304" s="40">
        <f>AVERAGEIFS($J$2:J2304, $B$2:B2304, B2304)</f>
        <v>0.52846153846153843</v>
      </c>
      <c r="AD2304" s="40">
        <f>AVERAGEIFS($D$2:D2304, $B$2:B2304, B2304)</f>
        <v>0.61538461538461542</v>
      </c>
    </row>
    <row r="2305" spans="1:30" x14ac:dyDescent="0.25">
      <c r="A2305" s="39">
        <v>46282</v>
      </c>
      <c r="B2305" t="s">
        <v>182</v>
      </c>
      <c r="C2305">
        <v>21</v>
      </c>
      <c r="D2305" s="40">
        <v>1</v>
      </c>
      <c r="E2305">
        <v>4</v>
      </c>
      <c r="F2305">
        <v>3</v>
      </c>
      <c r="G2305">
        <v>15</v>
      </c>
      <c r="H2305">
        <v>9</v>
      </c>
      <c r="I2305">
        <v>0.75</v>
      </c>
      <c r="J2305">
        <v>0.6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1</v>
      </c>
      <c r="Y2305">
        <v>1</v>
      </c>
      <c r="Z2305">
        <v>0</v>
      </c>
      <c r="AA2305" s="40">
        <f>AVERAGEIFS($C$2:C2305, $B$2:B2305, B2305)</f>
        <v>14.863636363636363</v>
      </c>
      <c r="AB2305" s="40">
        <f>AVERAGEIFS($I$2:I2305, $B$2:B2305, B2305)</f>
        <v>0.61022727272727273</v>
      </c>
      <c r="AC2305" s="40">
        <f>AVERAGEIFS($J$2:J2305, $B$2:B2305, B2305)</f>
        <v>0.55818181818181811</v>
      </c>
      <c r="AD2305" s="40">
        <f>AVERAGEIFS($D$2:D2305, $B$2:B2305, B2305)</f>
        <v>0.68181818181818177</v>
      </c>
    </row>
    <row r="2306" spans="1:30" x14ac:dyDescent="0.25">
      <c r="A2306" s="39">
        <v>46282</v>
      </c>
      <c r="B2306" t="s">
        <v>1</v>
      </c>
      <c r="C2306">
        <v>26</v>
      </c>
      <c r="D2306" s="40">
        <v>1</v>
      </c>
      <c r="E2306">
        <v>4</v>
      </c>
      <c r="F2306">
        <v>3</v>
      </c>
      <c r="G2306">
        <v>15</v>
      </c>
      <c r="H2306">
        <v>9</v>
      </c>
      <c r="I2306">
        <v>0.75</v>
      </c>
      <c r="J2306">
        <v>0.6</v>
      </c>
      <c r="K2306">
        <v>0</v>
      </c>
      <c r="L2306">
        <v>0</v>
      </c>
      <c r="M2306">
        <v>0</v>
      </c>
      <c r="N2306">
        <v>1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1</v>
      </c>
      <c r="Y2306">
        <v>1</v>
      </c>
      <c r="Z2306">
        <v>0</v>
      </c>
      <c r="AA2306" s="40">
        <f>AVERAGEIFS($C$2:C2306, $B$2:B2306, B2306)</f>
        <v>26.214285714285715</v>
      </c>
      <c r="AB2306" s="40">
        <f>AVERAGEIFS($I$2:I2306, $B$2:B2306, B2306)</f>
        <v>0.53392857142857142</v>
      </c>
      <c r="AC2306" s="40">
        <f>AVERAGEIFS($J$2:J2306, $B$2:B2306, B2306)</f>
        <v>0.49821428571428578</v>
      </c>
      <c r="AD2306" s="40">
        <f>AVERAGEIFS($D$2:D2306, $B$2:B2306, B2306)</f>
        <v>0.6428571428571429</v>
      </c>
    </row>
    <row r="2307" spans="1:30" x14ac:dyDescent="0.25">
      <c r="A2307" s="39">
        <v>46282</v>
      </c>
      <c r="B2307" t="s">
        <v>3</v>
      </c>
      <c r="C2307">
        <v>24</v>
      </c>
      <c r="D2307" s="40">
        <v>1</v>
      </c>
      <c r="E2307">
        <v>4</v>
      </c>
      <c r="F2307">
        <v>3</v>
      </c>
      <c r="G2307">
        <v>15</v>
      </c>
      <c r="H2307">
        <v>9</v>
      </c>
      <c r="I2307">
        <v>0.75</v>
      </c>
      <c r="J2307">
        <v>0.6</v>
      </c>
      <c r="K2307">
        <v>0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1</v>
      </c>
      <c r="Y2307">
        <v>1</v>
      </c>
      <c r="Z2307">
        <v>0</v>
      </c>
      <c r="AA2307" s="40">
        <f>AVERAGEIFS($C$2:C2307, $B$2:B2307, B2307)</f>
        <v>22.352941176470587</v>
      </c>
      <c r="AB2307" s="40">
        <f>AVERAGEIFS($I$2:I2307, $B$2:B2307, B2307)</f>
        <v>0.5</v>
      </c>
      <c r="AC2307" s="40">
        <f>AVERAGEIFS($J$2:J2307, $B$2:B2307, B2307)</f>
        <v>0.49323529411764705</v>
      </c>
      <c r="AD2307" s="40">
        <f>AVERAGEIFS($D$2:D2307, $B$2:B2307, B2307)</f>
        <v>0.52941176470588236</v>
      </c>
    </row>
    <row r="2308" spans="1:30" x14ac:dyDescent="0.25">
      <c r="A2308" s="39">
        <v>46282</v>
      </c>
      <c r="B2308" t="s">
        <v>242</v>
      </c>
      <c r="C2308">
        <v>20</v>
      </c>
      <c r="D2308" s="40">
        <v>1</v>
      </c>
      <c r="E2308">
        <v>4</v>
      </c>
      <c r="F2308">
        <v>3</v>
      </c>
      <c r="G2308">
        <v>15</v>
      </c>
      <c r="H2308">
        <v>9</v>
      </c>
      <c r="I2308">
        <v>0.75</v>
      </c>
      <c r="J2308">
        <v>0.6</v>
      </c>
      <c r="K2308">
        <v>0</v>
      </c>
      <c r="L2308">
        <v>0</v>
      </c>
      <c r="M2308">
        <v>0</v>
      </c>
      <c r="N2308">
        <v>1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1</v>
      </c>
      <c r="Y2308">
        <v>1</v>
      </c>
      <c r="Z2308">
        <v>0</v>
      </c>
      <c r="AA2308" s="40">
        <f>AVERAGEIFS($C$2:C2308, $B$2:B2308, B2308)</f>
        <v>20.179487179487179</v>
      </c>
      <c r="AB2308" s="40">
        <f>AVERAGEIFS($I$2:I2308, $B$2:B2308, B2308)</f>
        <v>0.54282051282051291</v>
      </c>
      <c r="AC2308" s="40">
        <f>AVERAGEIFS($J$2:J2308, $B$2:B2308, B2308)</f>
        <v>0.52897435897435874</v>
      </c>
      <c r="AD2308" s="40">
        <f>AVERAGEIFS($D$2:D2308, $B$2:B2308, B2308)</f>
        <v>0.5641025641025641</v>
      </c>
    </row>
    <row r="2309" spans="1:30" x14ac:dyDescent="0.25">
      <c r="A2309" s="39">
        <v>46282</v>
      </c>
      <c r="B2309" t="s">
        <v>259</v>
      </c>
      <c r="C2309">
        <v>11</v>
      </c>
      <c r="D2309" s="40">
        <v>1</v>
      </c>
      <c r="E2309">
        <v>4</v>
      </c>
      <c r="F2309">
        <v>3</v>
      </c>
      <c r="G2309">
        <v>15</v>
      </c>
      <c r="H2309">
        <v>9</v>
      </c>
      <c r="I2309">
        <v>0.75</v>
      </c>
      <c r="J2309">
        <v>0.6</v>
      </c>
      <c r="K2309">
        <v>0</v>
      </c>
      <c r="L2309">
        <v>0</v>
      </c>
      <c r="M2309">
        <v>0</v>
      </c>
      <c r="N2309">
        <v>1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1</v>
      </c>
      <c r="Y2309">
        <v>1</v>
      </c>
      <c r="Z2309">
        <v>0</v>
      </c>
      <c r="AA2309" s="40">
        <f>AVERAGEIFS($C$2:C2309, $B$2:B2309, B2309)</f>
        <v>10</v>
      </c>
      <c r="AB2309" s="40">
        <f>AVERAGEIFS($I$2:I2309, $B$2:B2309, B2309)</f>
        <v>0.875</v>
      </c>
      <c r="AC2309" s="40">
        <f>AVERAGEIFS($J$2:J2309, $B$2:B2309, B2309)</f>
        <v>0.67500000000000004</v>
      </c>
      <c r="AD2309" s="40">
        <f>AVERAGEIFS($D$2:D2309, $B$2:B2309, B2309)</f>
        <v>1</v>
      </c>
    </row>
    <row r="2310" spans="1:30" x14ac:dyDescent="0.25">
      <c r="A2310" s="39">
        <v>46282</v>
      </c>
      <c r="B2310" t="s">
        <v>244</v>
      </c>
      <c r="C2310">
        <v>2</v>
      </c>
      <c r="D2310" s="40">
        <v>1</v>
      </c>
      <c r="E2310">
        <v>4</v>
      </c>
      <c r="F2310">
        <v>3</v>
      </c>
      <c r="G2310">
        <v>15</v>
      </c>
      <c r="H2310">
        <v>9</v>
      </c>
      <c r="I2310">
        <v>0.75</v>
      </c>
      <c r="J2310">
        <v>0.6</v>
      </c>
      <c r="K2310">
        <v>0</v>
      </c>
      <c r="L2310">
        <v>0</v>
      </c>
      <c r="M2310">
        <v>0</v>
      </c>
      <c r="N2310">
        <v>1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1</v>
      </c>
      <c r="Z2310">
        <v>0</v>
      </c>
      <c r="AA2310" s="40">
        <f>AVERAGEIFS($C$2:C2310, $B$2:B2310, B2310)</f>
        <v>2.75</v>
      </c>
      <c r="AB2310" s="40">
        <f>AVERAGEIFS($I$2:I2310, $B$2:B2310, B2310)</f>
        <v>0.77500000000000002</v>
      </c>
      <c r="AC2310" s="40">
        <f>AVERAGEIFS($J$2:J2310, $B$2:B2310, B2310)</f>
        <v>0.63250000000000006</v>
      </c>
      <c r="AD2310" s="40">
        <f>AVERAGEIFS($D$2:D2310, $B$2:B2310, B2310)</f>
        <v>1</v>
      </c>
    </row>
    <row r="2311" spans="1:30" x14ac:dyDescent="0.25">
      <c r="A2311" s="39">
        <v>46285</v>
      </c>
      <c r="B2311" t="s">
        <v>120</v>
      </c>
      <c r="C2311">
        <v>14</v>
      </c>
      <c r="D2311" s="40">
        <v>1</v>
      </c>
      <c r="E2311">
        <v>5</v>
      </c>
      <c r="F2311">
        <v>3</v>
      </c>
      <c r="G2311">
        <v>22</v>
      </c>
      <c r="H2311">
        <v>12</v>
      </c>
      <c r="I2311">
        <v>0.6</v>
      </c>
      <c r="J2311">
        <v>0.55000000000000004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1</v>
      </c>
      <c r="V2311">
        <v>0</v>
      </c>
      <c r="W2311">
        <v>0</v>
      </c>
      <c r="X2311">
        <v>0</v>
      </c>
      <c r="Y2311">
        <v>1</v>
      </c>
      <c r="Z2311">
        <v>1</v>
      </c>
      <c r="AA2311" s="40">
        <f>AVERAGEIFS($C$2:C2311, $B$2:B2311, B2311)</f>
        <v>14.59375</v>
      </c>
      <c r="AB2311" s="40">
        <f>AVERAGEIFS($I$2:I2311, $B$2:B2311, B2311)</f>
        <v>0.51125000000000009</v>
      </c>
      <c r="AC2311" s="40">
        <f>AVERAGEIFS($J$2:J2311, $B$2:B2311, B2311)</f>
        <v>0.50302083333333314</v>
      </c>
      <c r="AD2311" s="40">
        <f>AVERAGEIFS($D$2:D2311, $B$2:B2311, B2311)</f>
        <v>0.5</v>
      </c>
    </row>
    <row r="2312" spans="1:30" x14ac:dyDescent="0.25">
      <c r="A2312" s="39">
        <v>46285</v>
      </c>
      <c r="B2312" t="s">
        <v>15</v>
      </c>
      <c r="C2312">
        <v>39</v>
      </c>
      <c r="D2312" s="40">
        <v>1</v>
      </c>
      <c r="E2312">
        <v>5</v>
      </c>
      <c r="F2312">
        <v>3</v>
      </c>
      <c r="G2312">
        <v>22</v>
      </c>
      <c r="H2312">
        <v>12</v>
      </c>
      <c r="I2312">
        <v>0.6</v>
      </c>
      <c r="J2312">
        <v>0.55000000000000004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1</v>
      </c>
      <c r="V2312">
        <v>0</v>
      </c>
      <c r="W2312">
        <v>0</v>
      </c>
      <c r="X2312">
        <v>0</v>
      </c>
      <c r="Y2312">
        <v>1</v>
      </c>
      <c r="Z2312">
        <v>1</v>
      </c>
      <c r="AA2312" s="40">
        <f>AVERAGEIFS($C$2:C2312, $B$2:B2312, B2312)</f>
        <v>25.423913043478262</v>
      </c>
      <c r="AB2312" s="40">
        <f>AVERAGEIFS($I$2:I2312, $B$2:B2312, B2312)</f>
        <v>0.46739130434782611</v>
      </c>
      <c r="AC2312" s="40">
        <f>AVERAGEIFS($J$2:J2312, $B$2:B2312, B2312)</f>
        <v>0.49739130434782597</v>
      </c>
      <c r="AD2312" s="40">
        <f>AVERAGEIFS($D$2:D2312, $B$2:B2312, B2312)</f>
        <v>0.40217391304347827</v>
      </c>
    </row>
    <row r="2313" spans="1:30" x14ac:dyDescent="0.25">
      <c r="A2313" s="39">
        <v>46285</v>
      </c>
      <c r="B2313" t="s">
        <v>4</v>
      </c>
      <c r="C2313">
        <v>30</v>
      </c>
      <c r="D2313" s="40">
        <v>1</v>
      </c>
      <c r="E2313">
        <v>5</v>
      </c>
      <c r="F2313">
        <v>3</v>
      </c>
      <c r="G2313">
        <v>22</v>
      </c>
      <c r="H2313">
        <v>12</v>
      </c>
      <c r="I2313">
        <v>0.6</v>
      </c>
      <c r="J2313">
        <v>0.55000000000000004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1</v>
      </c>
      <c r="V2313">
        <v>0</v>
      </c>
      <c r="W2313">
        <v>0</v>
      </c>
      <c r="X2313">
        <v>0</v>
      </c>
      <c r="Y2313">
        <v>1</v>
      </c>
      <c r="Z2313">
        <v>1</v>
      </c>
      <c r="AA2313" s="40">
        <f>AVERAGEIFS($C$2:C2313, $B$2:B2313, B2313)</f>
        <v>25.62962962962963</v>
      </c>
      <c r="AB2313" s="40">
        <f>AVERAGEIFS($I$2:I2313, $B$2:B2313, B2313)</f>
        <v>0.52777777777777779</v>
      </c>
      <c r="AC2313" s="40">
        <f>AVERAGEIFS($J$2:J2313, $B$2:B2313, B2313)</f>
        <v>0.50703703703703706</v>
      </c>
      <c r="AD2313" s="40">
        <f>AVERAGEIFS($D$2:D2313, $B$2:B2313, B2313)</f>
        <v>0.62962962962962965</v>
      </c>
    </row>
    <row r="2314" spans="1:30" x14ac:dyDescent="0.25">
      <c r="A2314" s="39">
        <v>46285</v>
      </c>
      <c r="B2314" t="s">
        <v>3</v>
      </c>
      <c r="C2314">
        <v>25</v>
      </c>
      <c r="D2314" s="40">
        <v>1</v>
      </c>
      <c r="E2314">
        <v>5</v>
      </c>
      <c r="F2314">
        <v>3</v>
      </c>
      <c r="G2314">
        <v>22</v>
      </c>
      <c r="H2314">
        <v>12</v>
      </c>
      <c r="I2314">
        <v>0.6</v>
      </c>
      <c r="J2314">
        <v>0.55000000000000004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1</v>
      </c>
      <c r="V2314">
        <v>0</v>
      </c>
      <c r="W2314">
        <v>0</v>
      </c>
      <c r="X2314">
        <v>0</v>
      </c>
      <c r="Y2314">
        <v>1</v>
      </c>
      <c r="Z2314">
        <v>1</v>
      </c>
      <c r="AA2314" s="40">
        <f>AVERAGEIFS($C$2:C2314, $B$2:B2314, B2314)</f>
        <v>22.428571428571427</v>
      </c>
      <c r="AB2314" s="40">
        <f>AVERAGEIFS($I$2:I2314, $B$2:B2314, B2314)</f>
        <v>0.50285714285714289</v>
      </c>
      <c r="AC2314" s="40">
        <f>AVERAGEIFS($J$2:J2314, $B$2:B2314, B2314)</f>
        <v>0.49485714285714288</v>
      </c>
      <c r="AD2314" s="40">
        <f>AVERAGEIFS($D$2:D2314, $B$2:B2314, B2314)</f>
        <v>0.54285714285714282</v>
      </c>
    </row>
    <row r="2315" spans="1:30" x14ac:dyDescent="0.25">
      <c r="A2315" s="39">
        <v>46285</v>
      </c>
      <c r="B2315" t="s">
        <v>111</v>
      </c>
      <c r="C2315">
        <v>13</v>
      </c>
      <c r="D2315" s="40">
        <v>1</v>
      </c>
      <c r="E2315">
        <v>5</v>
      </c>
      <c r="F2315">
        <v>3</v>
      </c>
      <c r="G2315">
        <v>22</v>
      </c>
      <c r="H2315">
        <v>12</v>
      </c>
      <c r="I2315">
        <v>0.6</v>
      </c>
      <c r="J2315">
        <v>0.55000000000000004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1</v>
      </c>
      <c r="V2315">
        <v>0</v>
      </c>
      <c r="W2315">
        <v>0</v>
      </c>
      <c r="X2315">
        <v>0</v>
      </c>
      <c r="Y2315">
        <v>1</v>
      </c>
      <c r="Z2315">
        <v>1</v>
      </c>
      <c r="AA2315" s="40">
        <f>AVERAGEIFS($C$2:C2315, $B$2:B2315, B2315)</f>
        <v>13.037037037037036</v>
      </c>
      <c r="AB2315" s="40">
        <f>AVERAGEIFS($I$2:I2315, $B$2:B2315, B2315)</f>
        <v>0.46851851851851856</v>
      </c>
      <c r="AC2315" s="40">
        <f>AVERAGEIFS($J$2:J2315, $B$2:B2315, B2315)</f>
        <v>0.49444444444444452</v>
      </c>
      <c r="AD2315" s="40">
        <f>AVERAGEIFS($D$2:D2315, $B$2:B2315, B2315)</f>
        <v>0.49382716049382713</v>
      </c>
    </row>
    <row r="2316" spans="1:30" x14ac:dyDescent="0.25">
      <c r="A2316" s="39">
        <v>46285</v>
      </c>
      <c r="B2316" t="s">
        <v>23</v>
      </c>
      <c r="C2316">
        <v>12</v>
      </c>
      <c r="D2316" s="40">
        <v>1</v>
      </c>
      <c r="E2316">
        <v>5</v>
      </c>
      <c r="F2316">
        <v>3</v>
      </c>
      <c r="G2316">
        <v>22</v>
      </c>
      <c r="H2316">
        <v>12</v>
      </c>
      <c r="I2316">
        <v>0.6</v>
      </c>
      <c r="J2316">
        <v>0.55000000000000004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1</v>
      </c>
      <c r="V2316">
        <v>0</v>
      </c>
      <c r="W2316">
        <v>0</v>
      </c>
      <c r="X2316">
        <v>0</v>
      </c>
      <c r="Y2316">
        <v>1</v>
      </c>
      <c r="Z2316">
        <v>1</v>
      </c>
      <c r="AA2316" s="40">
        <f>AVERAGEIFS($C$2:C2316, $B$2:B2316, B2316)</f>
        <v>11.578431372549019</v>
      </c>
      <c r="AB2316" s="40">
        <f>AVERAGEIFS($I$2:I2316, $B$2:B2316, B2316)</f>
        <v>0.47401960784313729</v>
      </c>
      <c r="AC2316" s="40">
        <f>AVERAGEIFS($J$2:J2316, $B$2:B2316, B2316)</f>
        <v>0.4908823529411766</v>
      </c>
      <c r="AD2316" s="40">
        <f>AVERAGEIFS($D$2:D2316, $B$2:B2316, B2316)</f>
        <v>0.44117647058823528</v>
      </c>
    </row>
    <row r="2317" spans="1:30" x14ac:dyDescent="0.25">
      <c r="A2317" s="39">
        <v>46285</v>
      </c>
      <c r="B2317" t="s">
        <v>133</v>
      </c>
      <c r="C2317">
        <v>18</v>
      </c>
      <c r="D2317" s="40">
        <v>1</v>
      </c>
      <c r="E2317">
        <v>5</v>
      </c>
      <c r="F2317">
        <v>3</v>
      </c>
      <c r="G2317">
        <v>22</v>
      </c>
      <c r="H2317">
        <v>12</v>
      </c>
      <c r="I2317">
        <v>0.6</v>
      </c>
      <c r="J2317">
        <v>0.55000000000000004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1</v>
      </c>
      <c r="V2317">
        <v>0</v>
      </c>
      <c r="W2317">
        <v>0</v>
      </c>
      <c r="X2317">
        <v>0</v>
      </c>
      <c r="Y2317">
        <v>1</v>
      </c>
      <c r="Z2317">
        <v>1</v>
      </c>
      <c r="AA2317" s="40">
        <f>AVERAGEIFS($C$2:C2317, $B$2:B2317, B2317)</f>
        <v>14.523809523809524</v>
      </c>
      <c r="AB2317" s="40">
        <f>AVERAGEIFS($I$2:I2317, $B$2:B2317, B2317)</f>
        <v>0.5261904761904761</v>
      </c>
      <c r="AC2317" s="40">
        <f>AVERAGEIFS($J$2:J2317, $B$2:B2317, B2317)</f>
        <v>0.50000000000000011</v>
      </c>
      <c r="AD2317" s="40">
        <f>AVERAGEIFS($D$2:D2317, $B$2:B2317, B2317)</f>
        <v>0.52380952380952384</v>
      </c>
    </row>
    <row r="2318" spans="1:30" x14ac:dyDescent="0.25">
      <c r="A2318" s="39">
        <v>46285</v>
      </c>
      <c r="B2318" t="s">
        <v>65</v>
      </c>
      <c r="C2318">
        <v>24</v>
      </c>
      <c r="D2318" s="40">
        <v>1</v>
      </c>
      <c r="E2318">
        <v>5</v>
      </c>
      <c r="F2318">
        <v>3</v>
      </c>
      <c r="G2318">
        <v>22</v>
      </c>
      <c r="H2318">
        <v>12</v>
      </c>
      <c r="I2318">
        <v>0.6</v>
      </c>
      <c r="J2318">
        <v>0.55000000000000004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1</v>
      </c>
      <c r="V2318">
        <v>0</v>
      </c>
      <c r="W2318">
        <v>0</v>
      </c>
      <c r="X2318">
        <v>0</v>
      </c>
      <c r="Y2318">
        <v>1</v>
      </c>
      <c r="Z2318">
        <v>1</v>
      </c>
      <c r="AA2318" s="40">
        <f>AVERAGEIFS($C$2:C2318, $B$2:B2318, B2318)</f>
        <v>19.161290322580644</v>
      </c>
      <c r="AB2318" s="40">
        <f>AVERAGEIFS($I$2:I2318, $B$2:B2318, B2318)</f>
        <v>0.58129032258064528</v>
      </c>
      <c r="AC2318" s="40">
        <f>AVERAGEIFS($J$2:J2318, $B$2:B2318, B2318)</f>
        <v>0.53516129032258064</v>
      </c>
      <c r="AD2318" s="40">
        <f>AVERAGEIFS($D$2:D2318, $B$2:B2318, B2318)</f>
        <v>0.67741935483870963</v>
      </c>
    </row>
    <row r="2319" spans="1:30" x14ac:dyDescent="0.25">
      <c r="A2319" s="39">
        <v>46285</v>
      </c>
      <c r="B2319" t="s">
        <v>126</v>
      </c>
      <c r="C2319">
        <v>11</v>
      </c>
      <c r="D2319" s="40">
        <v>0</v>
      </c>
      <c r="E2319">
        <v>5</v>
      </c>
      <c r="F2319">
        <v>2</v>
      </c>
      <c r="G2319">
        <v>22</v>
      </c>
      <c r="H2319">
        <v>10</v>
      </c>
      <c r="I2319">
        <v>0.4</v>
      </c>
      <c r="J2319">
        <v>0.45</v>
      </c>
      <c r="K2319">
        <v>0</v>
      </c>
      <c r="L2319">
        <v>1</v>
      </c>
      <c r="M2319">
        <v>0</v>
      </c>
      <c r="N2319">
        <v>0</v>
      </c>
      <c r="O2319">
        <v>0</v>
      </c>
      <c r="P2319">
        <v>0</v>
      </c>
      <c r="Q2319">
        <v>1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 s="40">
        <f>AVERAGEIFS($C$2:C2319, $B$2:B2319, B2319)</f>
        <v>12.225806451612904</v>
      </c>
      <c r="AB2319" s="40">
        <f>AVERAGEIFS($I$2:I2319, $B$2:B2319, B2319)</f>
        <v>0.44193548387096776</v>
      </c>
      <c r="AC2319" s="40">
        <f>AVERAGEIFS($J$2:J2319, $B$2:B2319, B2319)</f>
        <v>0.47709677419354829</v>
      </c>
      <c r="AD2319" s="40">
        <f>AVERAGEIFS($D$2:D2319, $B$2:B2319, B2319)</f>
        <v>0.4838709677419355</v>
      </c>
    </row>
    <row r="2320" spans="1:30" x14ac:dyDescent="0.25">
      <c r="A2320" s="39">
        <v>46285</v>
      </c>
      <c r="B2320" t="s">
        <v>259</v>
      </c>
      <c r="C2320">
        <v>14</v>
      </c>
      <c r="D2320" s="40">
        <v>0</v>
      </c>
      <c r="E2320">
        <v>5</v>
      </c>
      <c r="F2320">
        <v>2</v>
      </c>
      <c r="G2320">
        <v>22</v>
      </c>
      <c r="H2320">
        <v>10</v>
      </c>
      <c r="I2320">
        <v>0.4</v>
      </c>
      <c r="J2320">
        <v>0.45</v>
      </c>
      <c r="K2320">
        <v>0</v>
      </c>
      <c r="L2320">
        <v>1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 s="40">
        <f>AVERAGEIFS($C$2:C2320, $B$2:B2320, B2320)</f>
        <v>11.333333333333334</v>
      </c>
      <c r="AB2320" s="40">
        <f>AVERAGEIFS($I$2:I2320, $B$2:B2320, B2320)</f>
        <v>0.71666666666666667</v>
      </c>
      <c r="AC2320" s="40">
        <f>AVERAGEIFS($J$2:J2320, $B$2:B2320, B2320)</f>
        <v>0.6</v>
      </c>
      <c r="AD2320" s="40">
        <f>AVERAGEIFS($D$2:D2320, $B$2:B2320, B2320)</f>
        <v>0.66666666666666663</v>
      </c>
    </row>
    <row r="2321" spans="1:30" x14ac:dyDescent="0.25">
      <c r="A2321" s="39">
        <v>46285</v>
      </c>
      <c r="B2321" t="s">
        <v>12</v>
      </c>
      <c r="C2321">
        <v>26</v>
      </c>
      <c r="D2321" s="40">
        <v>0</v>
      </c>
      <c r="E2321">
        <v>5</v>
      </c>
      <c r="F2321">
        <v>2</v>
      </c>
      <c r="G2321">
        <v>22</v>
      </c>
      <c r="H2321">
        <v>10</v>
      </c>
      <c r="I2321">
        <v>0.4</v>
      </c>
      <c r="J2321">
        <v>0.45</v>
      </c>
      <c r="K2321">
        <v>0</v>
      </c>
      <c r="L2321">
        <v>1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 s="40">
        <f>AVERAGEIFS($C$2:C2321, $B$2:B2321, B2321)</f>
        <v>25.535087719298247</v>
      </c>
      <c r="AB2321" s="40">
        <f>AVERAGEIFS($I$2:I2321, $B$2:B2321, B2321)</f>
        <v>0.52631578947368418</v>
      </c>
      <c r="AC2321" s="40">
        <f>AVERAGEIFS($J$2:J2321, $B$2:B2321, B2321)</f>
        <v>0.51429824561403537</v>
      </c>
      <c r="AD2321" s="40">
        <f>AVERAGEIFS($D$2:D2321, $B$2:B2321, B2321)</f>
        <v>0.54385964912280704</v>
      </c>
    </row>
    <row r="2322" spans="1:30" x14ac:dyDescent="0.25">
      <c r="A2322" s="39">
        <v>46285</v>
      </c>
      <c r="B2322" t="s">
        <v>13</v>
      </c>
      <c r="C2322">
        <v>31</v>
      </c>
      <c r="D2322" s="40">
        <v>0</v>
      </c>
      <c r="E2322">
        <v>5</v>
      </c>
      <c r="F2322">
        <v>2</v>
      </c>
      <c r="G2322">
        <v>22</v>
      </c>
      <c r="H2322">
        <v>10</v>
      </c>
      <c r="I2322">
        <v>0.4</v>
      </c>
      <c r="J2322">
        <v>0.45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1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 s="40">
        <f>AVERAGEIFS($C$2:C2322, $B$2:B2322, B2322)</f>
        <v>23.617021276595743</v>
      </c>
      <c r="AB2322" s="40">
        <f>AVERAGEIFS($I$2:I2322, $B$2:B2322, B2322)</f>
        <v>0.43936170212765957</v>
      </c>
      <c r="AC2322" s="40">
        <f>AVERAGEIFS($J$2:J2322, $B$2:B2322, B2322)</f>
        <v>0.47063829787234046</v>
      </c>
      <c r="AD2322" s="40">
        <f>AVERAGEIFS($D$2:D2322, $B$2:B2322, B2322)</f>
        <v>0.40425531914893614</v>
      </c>
    </row>
    <row r="2323" spans="1:30" x14ac:dyDescent="0.25">
      <c r="A2323" s="39">
        <v>46285</v>
      </c>
      <c r="B2323" t="s">
        <v>2</v>
      </c>
      <c r="C2323">
        <v>28</v>
      </c>
      <c r="D2323" s="40">
        <v>0</v>
      </c>
      <c r="E2323">
        <v>5</v>
      </c>
      <c r="F2323">
        <v>2</v>
      </c>
      <c r="G2323">
        <v>22</v>
      </c>
      <c r="H2323">
        <v>10</v>
      </c>
      <c r="I2323">
        <v>0.4</v>
      </c>
      <c r="J2323">
        <v>0.45</v>
      </c>
      <c r="K2323">
        <v>0</v>
      </c>
      <c r="L2323">
        <v>1</v>
      </c>
      <c r="M2323">
        <v>0</v>
      </c>
      <c r="N2323">
        <v>0</v>
      </c>
      <c r="O2323">
        <v>0</v>
      </c>
      <c r="P2323">
        <v>0</v>
      </c>
      <c r="Q2323">
        <v>1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 s="40">
        <f>AVERAGEIFS($C$2:C2323, $B$2:B2323, B2323)</f>
        <v>29.807017543859651</v>
      </c>
      <c r="AB2323" s="40">
        <f>AVERAGEIFS($I$2:I2323, $B$2:B2323, B2323)</f>
        <v>0.62543859649122813</v>
      </c>
      <c r="AC2323" s="40">
        <f>AVERAGEIFS($J$2:J2323, $B$2:B2323, B2323)</f>
        <v>0.56385964912280717</v>
      </c>
      <c r="AD2323" s="40">
        <f>AVERAGEIFS($D$2:D2323, $B$2:B2323, B2323)</f>
        <v>0.63157894736842102</v>
      </c>
    </row>
    <row r="2324" spans="1:30" x14ac:dyDescent="0.25">
      <c r="A2324" s="39">
        <v>46285</v>
      </c>
      <c r="B2324" t="s">
        <v>243</v>
      </c>
      <c r="C2324">
        <v>16</v>
      </c>
      <c r="D2324" s="40">
        <v>0</v>
      </c>
      <c r="E2324">
        <v>5</v>
      </c>
      <c r="F2324">
        <v>2</v>
      </c>
      <c r="G2324">
        <v>22</v>
      </c>
      <c r="H2324">
        <v>10</v>
      </c>
      <c r="I2324">
        <v>0.4</v>
      </c>
      <c r="J2324">
        <v>0.45</v>
      </c>
      <c r="K2324">
        <v>0</v>
      </c>
      <c r="L2324">
        <v>1</v>
      </c>
      <c r="M2324">
        <v>0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 s="40">
        <f>AVERAGEIFS($C$2:C2324, $B$2:B2324, B2324)</f>
        <v>12.590909090909092</v>
      </c>
      <c r="AB2324" s="40">
        <f>AVERAGEIFS($I$2:I2324, $B$2:B2324, B2324)</f>
        <v>0.50681818181818183</v>
      </c>
      <c r="AC2324" s="40">
        <f>AVERAGEIFS($J$2:J2324, $B$2:B2324, B2324)</f>
        <v>0.48136363636363644</v>
      </c>
      <c r="AD2324" s="40">
        <f>AVERAGEIFS($D$2:D2324, $B$2:B2324, B2324)</f>
        <v>0.59090909090909094</v>
      </c>
    </row>
    <row r="2325" spans="1:30" x14ac:dyDescent="0.25">
      <c r="A2325" s="39">
        <v>46285</v>
      </c>
      <c r="B2325" t="s">
        <v>252</v>
      </c>
      <c r="C2325">
        <v>12</v>
      </c>
      <c r="D2325" s="40">
        <v>0</v>
      </c>
      <c r="E2325">
        <v>5</v>
      </c>
      <c r="F2325">
        <v>2</v>
      </c>
      <c r="G2325">
        <v>22</v>
      </c>
      <c r="H2325">
        <v>10</v>
      </c>
      <c r="I2325">
        <v>0.4</v>
      </c>
      <c r="J2325">
        <v>0.45</v>
      </c>
      <c r="K2325">
        <v>0</v>
      </c>
      <c r="L2325">
        <v>1</v>
      </c>
      <c r="M2325">
        <v>0</v>
      </c>
      <c r="N2325">
        <v>0</v>
      </c>
      <c r="O2325">
        <v>0</v>
      </c>
      <c r="P2325">
        <v>0</v>
      </c>
      <c r="Q2325">
        <v>1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 s="40">
        <f>AVERAGEIFS($C$2:C2325, $B$2:B2325, B2325)</f>
        <v>10.166666666666666</v>
      </c>
      <c r="AB2325" s="40">
        <f>AVERAGEIFS($I$2:I2325, $B$2:B2325, B2325)</f>
        <v>0.48333333333333334</v>
      </c>
      <c r="AC2325" s="40">
        <f>AVERAGEIFS($J$2:J2325, $B$2:B2325, B2325)</f>
        <v>0.48833333333333334</v>
      </c>
      <c r="AD2325" s="40">
        <f>AVERAGEIFS($D$2:D2325, $B$2:B2325, B2325)</f>
        <v>0.5</v>
      </c>
    </row>
    <row r="2326" spans="1:30" x14ac:dyDescent="0.25">
      <c r="A2326" s="39">
        <v>46285</v>
      </c>
      <c r="B2326" t="s">
        <v>242</v>
      </c>
      <c r="C2326">
        <v>23</v>
      </c>
      <c r="D2326" s="40">
        <v>0</v>
      </c>
      <c r="E2326">
        <v>5</v>
      </c>
      <c r="F2326">
        <v>2</v>
      </c>
      <c r="G2326">
        <v>22</v>
      </c>
      <c r="H2326">
        <v>10</v>
      </c>
      <c r="I2326">
        <v>0.4</v>
      </c>
      <c r="J2326">
        <v>0.45</v>
      </c>
      <c r="K2326">
        <v>0</v>
      </c>
      <c r="L2326">
        <v>1</v>
      </c>
      <c r="M2326">
        <v>0</v>
      </c>
      <c r="N2326">
        <v>0</v>
      </c>
      <c r="O2326">
        <v>0</v>
      </c>
      <c r="P2326">
        <v>0</v>
      </c>
      <c r="Q2326">
        <v>1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 s="40">
        <f>AVERAGEIFS($C$2:C2326, $B$2:B2326, B2326)</f>
        <v>20.25</v>
      </c>
      <c r="AB2326" s="40">
        <f>AVERAGEIFS($I$2:I2326, $B$2:B2326, B2326)</f>
        <v>0.53925000000000001</v>
      </c>
      <c r="AC2326" s="40">
        <f>AVERAGEIFS($J$2:J2326, $B$2:B2326, B2326)</f>
        <v>0.5269999999999998</v>
      </c>
      <c r="AD2326" s="40">
        <f>AVERAGEIFS($D$2:D2326, $B$2:B2326, B2326)</f>
        <v>0.55000000000000004</v>
      </c>
    </row>
    <row r="2327" spans="1:30" x14ac:dyDescent="0.25">
      <c r="A2327" s="39">
        <v>46285</v>
      </c>
      <c r="B2327" t="s">
        <v>133</v>
      </c>
      <c r="C2327">
        <v>8</v>
      </c>
      <c r="D2327" s="40">
        <v>0</v>
      </c>
      <c r="E2327">
        <v>3</v>
      </c>
      <c r="F2327">
        <v>0</v>
      </c>
      <c r="G2327">
        <v>11</v>
      </c>
      <c r="H2327">
        <v>2</v>
      </c>
      <c r="I2327">
        <v>0</v>
      </c>
      <c r="J2327">
        <v>0.18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 s="40">
        <f>AVERAGEIFS($C$2:C2327, $B$2:B2327, B2327)</f>
        <v>14.227272727272727</v>
      </c>
      <c r="AB2327" s="40">
        <f>AVERAGEIFS($I$2:I2327, $B$2:B2327, B2327)</f>
        <v>0.5022727272727272</v>
      </c>
      <c r="AC2327" s="40">
        <f>AVERAGEIFS($J$2:J2327, $B$2:B2327, B2327)</f>
        <v>0.48545454545454553</v>
      </c>
      <c r="AD2327" s="40">
        <f>AVERAGEIFS($D$2:D2327, $B$2:B2327, B2327)</f>
        <v>0.5</v>
      </c>
    </row>
    <row r="2328" spans="1:30" x14ac:dyDescent="0.25">
      <c r="A2328" s="39">
        <v>46285</v>
      </c>
      <c r="B2328" t="s">
        <v>3</v>
      </c>
      <c r="C2328">
        <v>19</v>
      </c>
      <c r="D2328" s="40">
        <v>0</v>
      </c>
      <c r="E2328">
        <v>3</v>
      </c>
      <c r="F2328">
        <v>0</v>
      </c>
      <c r="G2328">
        <v>11</v>
      </c>
      <c r="H2328">
        <v>2</v>
      </c>
      <c r="I2328">
        <v>0</v>
      </c>
      <c r="J2328">
        <v>0.18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 s="40">
        <f>AVERAGEIFS($C$2:C2328, $B$2:B2328, B2328)</f>
        <v>22.333333333333332</v>
      </c>
      <c r="AB2328" s="40">
        <f>AVERAGEIFS($I$2:I2328, $B$2:B2328, B2328)</f>
        <v>0.48888888888888893</v>
      </c>
      <c r="AC2328" s="40">
        <f>AVERAGEIFS($J$2:J2328, $B$2:B2328, B2328)</f>
        <v>0.4861111111111111</v>
      </c>
      <c r="AD2328" s="40">
        <f>AVERAGEIFS($D$2:D2328, $B$2:B2328, B2328)</f>
        <v>0.52777777777777779</v>
      </c>
    </row>
    <row r="2329" spans="1:30" x14ac:dyDescent="0.25">
      <c r="A2329" s="39">
        <v>46285</v>
      </c>
      <c r="B2329" t="s">
        <v>242</v>
      </c>
      <c r="C2329">
        <v>8</v>
      </c>
      <c r="D2329" s="40">
        <v>0</v>
      </c>
      <c r="E2329">
        <v>3</v>
      </c>
      <c r="F2329">
        <v>0</v>
      </c>
      <c r="G2329">
        <v>11</v>
      </c>
      <c r="H2329">
        <v>2</v>
      </c>
      <c r="I2329">
        <v>0</v>
      </c>
      <c r="J2329">
        <v>0.18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 s="40">
        <f>AVERAGEIFS($C$2:C2329, $B$2:B2329, B2329)</f>
        <v>19.951219512195124</v>
      </c>
      <c r="AB2329" s="40">
        <f>AVERAGEIFS($I$2:I2329, $B$2:B2329, B2329)</f>
        <v>0.52609756097560978</v>
      </c>
      <c r="AC2329" s="40">
        <f>AVERAGEIFS($J$2:J2329, $B$2:B2329, B2329)</f>
        <v>0.51853658536585345</v>
      </c>
      <c r="AD2329" s="40">
        <f>AVERAGEIFS($D$2:D2329, $B$2:B2329, B2329)</f>
        <v>0.53658536585365857</v>
      </c>
    </row>
    <row r="2330" spans="1:30" x14ac:dyDescent="0.25">
      <c r="A2330" s="39">
        <v>46285</v>
      </c>
      <c r="B2330" t="s">
        <v>253</v>
      </c>
      <c r="C2330">
        <v>6</v>
      </c>
      <c r="D2330" s="40">
        <v>0</v>
      </c>
      <c r="E2330">
        <v>3</v>
      </c>
      <c r="F2330">
        <v>0</v>
      </c>
      <c r="G2330">
        <v>11</v>
      </c>
      <c r="H2330">
        <v>2</v>
      </c>
      <c r="I2330">
        <v>0</v>
      </c>
      <c r="J2330">
        <v>0.18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 s="40">
        <f>AVERAGEIFS($C$2:C2330, $B$2:B2330, B2330)</f>
        <v>7.4</v>
      </c>
      <c r="AB2330" s="40">
        <f>AVERAGEIFS($I$2:I2330, $B$2:B2330, B2330)</f>
        <v>0.13</v>
      </c>
      <c r="AC2330" s="40">
        <f>AVERAGEIFS($J$2:J2330, $B$2:B2330, B2330)</f>
        <v>0.32200000000000001</v>
      </c>
      <c r="AD2330" s="40">
        <f>AVERAGEIFS($D$2:D2330, $B$2:B2330, B2330)</f>
        <v>0</v>
      </c>
    </row>
    <row r="2331" spans="1:30" x14ac:dyDescent="0.25">
      <c r="A2331" s="39">
        <v>46285</v>
      </c>
      <c r="B2331" t="s">
        <v>243</v>
      </c>
      <c r="C2331">
        <v>4</v>
      </c>
      <c r="D2331" s="40">
        <v>0</v>
      </c>
      <c r="E2331">
        <v>3</v>
      </c>
      <c r="F2331">
        <v>0</v>
      </c>
      <c r="G2331">
        <v>11</v>
      </c>
      <c r="H2331">
        <v>2</v>
      </c>
      <c r="I2331">
        <v>0</v>
      </c>
      <c r="J2331">
        <v>0.18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 s="40">
        <f>AVERAGEIFS($C$2:C2331, $B$2:B2331, B2331)</f>
        <v>12.217391304347826</v>
      </c>
      <c r="AB2331" s="40">
        <f>AVERAGEIFS($I$2:I2331, $B$2:B2331, B2331)</f>
        <v>0.48478260869565221</v>
      </c>
      <c r="AC2331" s="40">
        <f>AVERAGEIFS($J$2:J2331, $B$2:B2331, B2331)</f>
        <v>0.46826086956521745</v>
      </c>
      <c r="AD2331" s="40">
        <f>AVERAGEIFS($D$2:D2331, $B$2:B2331, B2331)</f>
        <v>0.56521739130434778</v>
      </c>
    </row>
    <row r="2332" spans="1:30" x14ac:dyDescent="0.25">
      <c r="A2332" s="39">
        <v>46285</v>
      </c>
      <c r="B2332" t="s">
        <v>252</v>
      </c>
      <c r="C2332">
        <v>4</v>
      </c>
      <c r="D2332" s="40">
        <v>0</v>
      </c>
      <c r="E2332">
        <v>3</v>
      </c>
      <c r="F2332">
        <v>0</v>
      </c>
      <c r="G2332">
        <v>11</v>
      </c>
      <c r="H2332">
        <v>2</v>
      </c>
      <c r="I2332">
        <v>0</v>
      </c>
      <c r="J2332">
        <v>0.18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 s="40">
        <f>AVERAGEIFS($C$2:C2332, $B$2:B2332, B2332)</f>
        <v>9.2857142857142865</v>
      </c>
      <c r="AB2332" s="40">
        <f>AVERAGEIFS($I$2:I2332, $B$2:B2332, B2332)</f>
        <v>0.41428571428571426</v>
      </c>
      <c r="AC2332" s="40">
        <f>AVERAGEIFS($J$2:J2332, $B$2:B2332, B2332)</f>
        <v>0.44428571428571434</v>
      </c>
      <c r="AD2332" s="40">
        <f>AVERAGEIFS($D$2:D2332, $B$2:B2332, B2332)</f>
        <v>0.42857142857142855</v>
      </c>
    </row>
    <row r="2333" spans="1:30" x14ac:dyDescent="0.25">
      <c r="A2333" s="39">
        <v>46285</v>
      </c>
      <c r="B2333" t="s">
        <v>120</v>
      </c>
      <c r="C2333">
        <v>10</v>
      </c>
      <c r="D2333" s="40">
        <v>1</v>
      </c>
      <c r="E2333">
        <v>3</v>
      </c>
      <c r="F2333">
        <v>3</v>
      </c>
      <c r="G2333">
        <v>11</v>
      </c>
      <c r="H2333">
        <v>9</v>
      </c>
      <c r="I2333">
        <v>1</v>
      </c>
      <c r="J2333">
        <v>0.82</v>
      </c>
      <c r="K2333">
        <v>0</v>
      </c>
      <c r="L2333">
        <v>0</v>
      </c>
      <c r="M2333">
        <v>0</v>
      </c>
      <c r="N2333">
        <v>1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1</v>
      </c>
      <c r="Y2333">
        <v>0</v>
      </c>
      <c r="Z2333">
        <v>1</v>
      </c>
      <c r="AA2333" s="40">
        <f>AVERAGEIFS($C$2:C2333, $B$2:B2333, B2333)</f>
        <v>14.546391752577319</v>
      </c>
      <c r="AB2333" s="40">
        <f>AVERAGEIFS($I$2:I2333, $B$2:B2333, B2333)</f>
        <v>0.51628865979381444</v>
      </c>
      <c r="AC2333" s="40">
        <f>AVERAGEIFS($J$2:J2333, $B$2:B2333, B2333)</f>
        <v>0.50628865979381432</v>
      </c>
      <c r="AD2333" s="40">
        <f>AVERAGEIFS($D$2:D2333, $B$2:B2333, B2333)</f>
        <v>0.50515463917525771</v>
      </c>
    </row>
    <row r="2334" spans="1:30" x14ac:dyDescent="0.25">
      <c r="A2334" s="39">
        <v>46285</v>
      </c>
      <c r="B2334" t="s">
        <v>12</v>
      </c>
      <c r="C2334">
        <v>15</v>
      </c>
      <c r="D2334" s="40">
        <v>1</v>
      </c>
      <c r="E2334">
        <v>3</v>
      </c>
      <c r="F2334">
        <v>3</v>
      </c>
      <c r="G2334">
        <v>11</v>
      </c>
      <c r="H2334">
        <v>9</v>
      </c>
      <c r="I2334">
        <v>1</v>
      </c>
      <c r="J2334">
        <v>0.82</v>
      </c>
      <c r="K2334">
        <v>0</v>
      </c>
      <c r="L2334">
        <v>0</v>
      </c>
      <c r="M2334">
        <v>0</v>
      </c>
      <c r="N2334">
        <v>1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1</v>
      </c>
      <c r="Y2334">
        <v>0</v>
      </c>
      <c r="Z2334">
        <v>1</v>
      </c>
      <c r="AA2334" s="40">
        <f>AVERAGEIFS($C$2:C2334, $B$2:B2334, B2334)</f>
        <v>25.443478260869565</v>
      </c>
      <c r="AB2334" s="40">
        <f>AVERAGEIFS($I$2:I2334, $B$2:B2334, B2334)</f>
        <v>0.5304347826086957</v>
      </c>
      <c r="AC2334" s="40">
        <f>AVERAGEIFS($J$2:J2334, $B$2:B2334, B2334)</f>
        <v>0.51695652173913076</v>
      </c>
      <c r="AD2334" s="40">
        <f>AVERAGEIFS($D$2:D2334, $B$2:B2334, B2334)</f>
        <v>0.54782608695652169</v>
      </c>
    </row>
    <row r="2335" spans="1:30" x14ac:dyDescent="0.25">
      <c r="A2335" s="39">
        <v>46285</v>
      </c>
      <c r="B2335" t="s">
        <v>182</v>
      </c>
      <c r="C2335">
        <v>15</v>
      </c>
      <c r="D2335" s="40">
        <v>1</v>
      </c>
      <c r="E2335">
        <v>3</v>
      </c>
      <c r="F2335">
        <v>3</v>
      </c>
      <c r="G2335">
        <v>11</v>
      </c>
      <c r="H2335">
        <v>9</v>
      </c>
      <c r="I2335">
        <v>1</v>
      </c>
      <c r="J2335">
        <v>0.82</v>
      </c>
      <c r="K2335">
        <v>0</v>
      </c>
      <c r="L2335">
        <v>0</v>
      </c>
      <c r="M2335">
        <v>0</v>
      </c>
      <c r="N2335">
        <v>1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1</v>
      </c>
      <c r="Y2335">
        <v>0</v>
      </c>
      <c r="Z2335">
        <v>1</v>
      </c>
      <c r="AA2335" s="40">
        <f>AVERAGEIFS($C$2:C2335, $B$2:B2335, B2335)</f>
        <v>14.866666666666667</v>
      </c>
      <c r="AB2335" s="40">
        <f>AVERAGEIFS($I$2:I2335, $B$2:B2335, B2335)</f>
        <v>0.61888888888888893</v>
      </c>
      <c r="AC2335" s="40">
        <f>AVERAGEIFS($J$2:J2335, $B$2:B2335, B2335)</f>
        <v>0.56399999999999995</v>
      </c>
      <c r="AD2335" s="40">
        <f>AVERAGEIFS($D$2:D2335, $B$2:B2335, B2335)</f>
        <v>0.68888888888888888</v>
      </c>
    </row>
    <row r="2336" spans="1:30" x14ac:dyDescent="0.25">
      <c r="A2336" s="39">
        <v>46285</v>
      </c>
      <c r="B2336" t="s">
        <v>17</v>
      </c>
      <c r="C2336">
        <v>11</v>
      </c>
      <c r="D2336" s="40">
        <v>1</v>
      </c>
      <c r="E2336">
        <v>3</v>
      </c>
      <c r="F2336">
        <v>3</v>
      </c>
      <c r="G2336">
        <v>11</v>
      </c>
      <c r="H2336">
        <v>9</v>
      </c>
      <c r="I2336">
        <v>1</v>
      </c>
      <c r="J2336">
        <v>0.82</v>
      </c>
      <c r="K2336">
        <v>0</v>
      </c>
      <c r="L2336">
        <v>0</v>
      </c>
      <c r="M2336">
        <v>0</v>
      </c>
      <c r="N2336">
        <v>1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1</v>
      </c>
      <c r="Y2336">
        <v>0</v>
      </c>
      <c r="Z2336">
        <v>1</v>
      </c>
      <c r="AA2336" s="40">
        <f>AVERAGEIFS($C$2:C2336, $B$2:B2336, B2336)</f>
        <v>12.166666666666666</v>
      </c>
      <c r="AB2336" s="40">
        <f>AVERAGEIFS($I$2:I2336, $B$2:B2336, B2336)</f>
        <v>0.47948717948717939</v>
      </c>
      <c r="AC2336" s="40">
        <f>AVERAGEIFS($J$2:J2336, $B$2:B2336, B2336)</f>
        <v>0.48782051282051281</v>
      </c>
      <c r="AD2336" s="40">
        <f>AVERAGEIFS($D$2:D2336, $B$2:B2336, B2336)</f>
        <v>0.42307692307692307</v>
      </c>
    </row>
    <row r="2337" spans="1:30" x14ac:dyDescent="0.25">
      <c r="A2337" s="39">
        <v>46285</v>
      </c>
      <c r="B2337" t="s">
        <v>111</v>
      </c>
      <c r="C2337">
        <v>12</v>
      </c>
      <c r="D2337" s="40">
        <v>1</v>
      </c>
      <c r="E2337">
        <v>3</v>
      </c>
      <c r="F2337">
        <v>3</v>
      </c>
      <c r="G2337">
        <v>11</v>
      </c>
      <c r="H2337">
        <v>9</v>
      </c>
      <c r="I2337">
        <v>1</v>
      </c>
      <c r="J2337">
        <v>0.82</v>
      </c>
      <c r="K2337">
        <v>0</v>
      </c>
      <c r="L2337">
        <v>0</v>
      </c>
      <c r="M2337">
        <v>0</v>
      </c>
      <c r="N2337">
        <v>1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1</v>
      </c>
      <c r="Y2337">
        <v>0</v>
      </c>
      <c r="Z2337">
        <v>1</v>
      </c>
      <c r="AA2337" s="40">
        <f>AVERAGEIFS($C$2:C2337, $B$2:B2337, B2337)</f>
        <v>13.024390243902438</v>
      </c>
      <c r="AB2337" s="40">
        <f>AVERAGEIFS($I$2:I2337, $B$2:B2337, B2337)</f>
        <v>0.47500000000000003</v>
      </c>
      <c r="AC2337" s="40">
        <f>AVERAGEIFS($J$2:J2337, $B$2:B2337, B2337)</f>
        <v>0.49841463414634152</v>
      </c>
      <c r="AD2337" s="40">
        <f>AVERAGEIFS($D$2:D2337, $B$2:B2337, B2337)</f>
        <v>0.5</v>
      </c>
    </row>
    <row r="2338" spans="1:30" x14ac:dyDescent="0.25">
      <c r="A2338" s="39">
        <v>46285</v>
      </c>
      <c r="B2338" t="s">
        <v>127</v>
      </c>
      <c r="C2338">
        <v>19</v>
      </c>
      <c r="D2338" s="40">
        <v>1</v>
      </c>
      <c r="E2338">
        <v>3</v>
      </c>
      <c r="F2338">
        <v>3</v>
      </c>
      <c r="G2338">
        <v>11</v>
      </c>
      <c r="H2338">
        <v>9</v>
      </c>
      <c r="I2338">
        <v>1</v>
      </c>
      <c r="J2338">
        <v>0.82</v>
      </c>
      <c r="K2338">
        <v>0</v>
      </c>
      <c r="L2338">
        <v>0</v>
      </c>
      <c r="M2338">
        <v>0</v>
      </c>
      <c r="N2338">
        <v>1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1</v>
      </c>
      <c r="Y2338">
        <v>0</v>
      </c>
      <c r="Z2338">
        <v>1</v>
      </c>
      <c r="AA2338" s="40">
        <f>AVERAGEIFS($C$2:C2338, $B$2:B2338, B2338)</f>
        <v>21.455445544554454</v>
      </c>
      <c r="AB2338" s="40">
        <f>AVERAGEIFS($I$2:I2338, $B$2:B2338, B2338)</f>
        <v>0.45673267326732675</v>
      </c>
      <c r="AC2338" s="40">
        <f>AVERAGEIFS($J$2:J2338, $B$2:B2338, B2338)</f>
        <v>0.48089108910891099</v>
      </c>
      <c r="AD2338" s="40">
        <f>AVERAGEIFS($D$2:D2338, $B$2:B2338, B2338)</f>
        <v>0.45544554455445546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7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H21" sqref="H2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117</v>
      </c>
      <c r="I2" s="4">
        <f>AVERAGEIFS('OB History S3'!C:C,'OB History S3'!B:B,A2)</f>
        <v>13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6</v>
      </c>
      <c r="M2" s="42">
        <f>LOOKUP(2, 1/('OB History S3'!$B:$B=A2), 'OB History S3'!$AD:$AD)</f>
        <v>0.33333333333333331</v>
      </c>
      <c r="N2" s="12">
        <f>SUMIFS('OB History S3'!F:F,'OB History S3'!B:B,A2)</f>
        <v>15</v>
      </c>
      <c r="O2" s="2">
        <f>SUMIFS('OB History S3'!E:E,'OB History S3'!B:B,A2)-N2</f>
        <v>22</v>
      </c>
      <c r="P2" s="42">
        <f>LOOKUP(2, 1/('OB History S3'!$B:$B=A2), 'OB History S3'!$AB:$AB)</f>
        <v>0.37777777777777777</v>
      </c>
      <c r="Q2" s="12">
        <f>SUMIFS('OB History S3'!H:H,'OB History S3'!B:B,A2)</f>
        <v>67</v>
      </c>
      <c r="R2" s="2">
        <f>SUMIFS('OB History S3'!G:G,'OB History S3'!B:B,A2)-Q2</f>
        <v>83</v>
      </c>
      <c r="S2" s="42">
        <f>LOOKUP(2, 1/('OB History S3'!$B:$B=A2), 'OB History S3'!$AC:$AC)</f>
        <v>0.42777777777777781</v>
      </c>
      <c r="T2" s="2">
        <f>COUNTIFS('OB History S3'!$B:$B,$A$2,'OB History S3'!K:K, 1)</f>
        <v>0</v>
      </c>
      <c r="U2" s="2">
        <f>COUNTIFS('OB History S3'!$B:$B,$A$2,'OB History S3'!L:L, 1)</f>
        <v>2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1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>
        <v>1</v>
      </c>
      <c r="E4" s="5">
        <v>1</v>
      </c>
      <c r="F4" s="5"/>
      <c r="G4" s="5"/>
      <c r="H4" s="12">
        <f>SUMIFS('OB History S3'!C:C,'OB History S3'!B:B,A4)</f>
        <v>281</v>
      </c>
      <c r="I4" s="4">
        <f>AVERAGEIFS('OB History S3'!C:C,'OB History S3'!B:B,A4)</f>
        <v>17.5625</v>
      </c>
      <c r="J4" s="13">
        <f t="array" ref="J4">MAX(IF('OB History S3'!B:B=A4, 'OB History S3'!C:C))</f>
        <v>34</v>
      </c>
      <c r="K4" s="12">
        <f>COUNTIFS('OB History S3'!B:B,A4,'OB History S3'!D:D, 1)</f>
        <v>8</v>
      </c>
      <c r="L4" s="2">
        <f>COUNTIFS('OB History S3'!B:B,A4,'OB History S3'!D:D, 0)</f>
        <v>8</v>
      </c>
      <c r="M4" s="42">
        <f>LOOKUP(2, 1/('OB History S3'!$B:$B=A4), 'OB History S3'!$AD:$AD)</f>
        <v>0.5</v>
      </c>
      <c r="N4" s="12">
        <f>SUMIFS('OB History S3'!F:F,'OB History S3'!B:B,A4)</f>
        <v>31</v>
      </c>
      <c r="O4" s="2">
        <f>SUMIFS('OB History S3'!E:E,'OB History S3'!B:B,A4)-N4</f>
        <v>30</v>
      </c>
      <c r="P4" s="42">
        <f>LOOKUP(2, 1/('OB History S3'!$B:$B=A4), 'OB History S3'!$AB:$AB)</f>
        <v>0.51750000000000007</v>
      </c>
      <c r="Q4" s="12">
        <f>SUMIFS('OB History S3'!H:H,'OB History S3'!B:B,A4)</f>
        <v>121</v>
      </c>
      <c r="R4" s="2">
        <f>SUMIFS('OB History S3'!G:G,'OB History S3'!B:B,A4)-Q4</f>
        <v>126</v>
      </c>
      <c r="S4" s="42">
        <f>LOOKUP(2, 1/('OB History S3'!$B:$B=A4), 'OB History S3'!$AC:$AC)</f>
        <v>0.49374999999999991</v>
      </c>
      <c r="T4" s="2">
        <f>COUNTIFS('OB History S3'!$B:$B,$A$4,'OB History S3'!K:K, 1)</f>
        <v>1</v>
      </c>
      <c r="U4" s="2">
        <f>COUNTIFS('OB History S3'!$B:$B,$A$4,'OB History S3'!L:L, 1)</f>
        <v>5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1</v>
      </c>
      <c r="AA4" s="2">
        <f>COUNTIFS('OB History S3'!$B:$B,$A$4,'OB History S3'!R:R, 1)</f>
        <v>1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1</v>
      </c>
      <c r="AF4" s="2">
        <f>COUNTIFS('OB History S3'!$B:$B,$A$4,'OB History S3'!W:W, 1)</f>
        <v>1</v>
      </c>
      <c r="AG4" s="2">
        <f>COUNTIFS('OB History S3'!$B:$B,$A$4,'OB History S3'!X:X, 1)</f>
        <v>4</v>
      </c>
      <c r="AH4" s="2">
        <f>COUNTIFS('OB History S3'!$B:$B,$A$4,'OB History S3'!Y:Y, 1)</f>
        <v>6</v>
      </c>
      <c r="AI4" s="2">
        <f>COUNTIFS('OB History S3'!$B:$B,$A$4,'OB History S3'!Z:Z, 1)</f>
        <v>4</v>
      </c>
    </row>
    <row r="5" spans="1:35" x14ac:dyDescent="0.25">
      <c r="A5" s="1" t="s">
        <v>237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250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54</v>
      </c>
      <c r="C7" s="1" t="s">
        <v>131</v>
      </c>
      <c r="D7" s="5">
        <v>2</v>
      </c>
      <c r="E7" s="5">
        <v>1</v>
      </c>
      <c r="F7" s="5"/>
      <c r="G7" s="5"/>
      <c r="H7" s="12">
        <f>SUMIFS('OB History S3'!C:C,'OB History S3'!B:B,A7)</f>
        <v>486</v>
      </c>
      <c r="I7" s="4">
        <f>AVERAGEIFS('OB History S3'!C:C,'OB History S3'!B:B,A7)</f>
        <v>20.25</v>
      </c>
      <c r="J7" s="13">
        <f t="array" ref="J7">MAX(IF('OB History S3'!B:B=A7, 'OB History S3'!C:C))</f>
        <v>37</v>
      </c>
      <c r="K7" s="12">
        <f>COUNTIFS('OB History S3'!B:B,A7,'OB History S3'!D:D, 1)</f>
        <v>17</v>
      </c>
      <c r="L7" s="2">
        <f>COUNTIFS('OB History S3'!B:B,A7,'OB History S3'!D:D, 0)</f>
        <v>7</v>
      </c>
      <c r="M7" s="42">
        <f>LOOKUP(2, 1/('OB History S3'!$B:$B=A7), 'OB History S3'!$AD:$AD)</f>
        <v>0.70833333333333337</v>
      </c>
      <c r="N7" s="12">
        <f>SUMIFS('OB History S3'!F:F,'OB History S3'!B:B,A7)</f>
        <v>58</v>
      </c>
      <c r="O7" s="2">
        <f>SUMIFS('OB History S3'!E:E,'OB History S3'!B:B,A7)-N7</f>
        <v>41</v>
      </c>
      <c r="P7" s="42">
        <f>LOOKUP(2, 1/('OB History S3'!$B:$B=A7), 'OB History S3'!$AB:$AB)</f>
        <v>0.58416666666666661</v>
      </c>
      <c r="Q7" s="12">
        <f>SUMIFS('OB History S3'!H:H,'OB History S3'!B:B,A7)</f>
        <v>221</v>
      </c>
      <c r="R7" s="2">
        <f>SUMIFS('OB History S3'!G:G,'OB History S3'!B:B,A7)-Q7</f>
        <v>190</v>
      </c>
      <c r="S7" s="42">
        <f>LOOKUP(2, 1/('OB History S3'!$B:$B=A7), 'OB History S3'!$AC:$AC)</f>
        <v>0.54083333333333328</v>
      </c>
      <c r="T7" s="2">
        <f>COUNTIFS('OB History S3'!$B:$B,$A$7,'OB History S3'!K:K, 1)</f>
        <v>7</v>
      </c>
      <c r="U7" s="2">
        <f>COUNTIFS('OB History S3'!$B:$B,$A$7,'OB History S3'!L:L, 1)</f>
        <v>7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5</v>
      </c>
      <c r="Y7" s="2">
        <f>COUNTIFS('OB History S3'!$B:$B,$A$7,'OB History S3'!P:P, 1)</f>
        <v>1</v>
      </c>
      <c r="Z7" s="2">
        <f>COUNTIFS('OB History S3'!$B:$B,$A$7,'OB History S3'!Q:Q, 1)</f>
        <v>1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1</v>
      </c>
      <c r="AE7" s="2">
        <f>COUNTIFS('OB History S3'!$B:$B,$A$7,'OB History S3'!V:V, 1)</f>
        <v>1</v>
      </c>
      <c r="AF7" s="2">
        <f>COUNTIFS('OB History S3'!$B:$B,$A$7,'OB History S3'!W:W, 1)</f>
        <v>2</v>
      </c>
      <c r="AG7" s="2">
        <f>COUNTIFS('OB History S3'!$B:$B,$A$7,'OB History S3'!X:X, 1)</f>
        <v>7</v>
      </c>
      <c r="AH7" s="2">
        <f>COUNTIFS('OB History S3'!$B:$B,$A$7,'OB History S3'!Y:Y, 1)</f>
        <v>8</v>
      </c>
      <c r="AI7" s="2">
        <f>COUNTIFS('OB History S3'!$B:$B,$A$7,'OB History S3'!Z:Z, 1)</f>
        <v>9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91</v>
      </c>
      <c r="I8" s="4">
        <f>AVERAGEIFS('OB History S3'!C:C,'OB History S3'!B:B,A8)</f>
        <v>11.375</v>
      </c>
      <c r="J8" s="13">
        <f t="array" ref="J8">MAX(IF('OB History S3'!B:B=A8, 'OB History S3'!C:C))</f>
        <v>18</v>
      </c>
      <c r="K8" s="12">
        <f>COUNTIFS('OB History S3'!B:B,A8,'OB History S3'!D:D, 1)</f>
        <v>3</v>
      </c>
      <c r="L8" s="2">
        <f>COUNTIFS('OB History S3'!B:B,A8,'OB History S3'!D:D, 0)</f>
        <v>5</v>
      </c>
      <c r="M8" s="42">
        <f>LOOKUP(2, 1/('OB History S3'!$B:$B=A8), 'OB History S3'!$AD:$AD)</f>
        <v>0.375</v>
      </c>
      <c r="N8" s="12">
        <f>SUMIFS('OB History S3'!F:F,'OB History S3'!B:B,A8)</f>
        <v>16</v>
      </c>
      <c r="O8" s="2">
        <f>SUMIFS('OB History S3'!E:E,'OB History S3'!B:B,A8)-N8</f>
        <v>18</v>
      </c>
      <c r="P8" s="42">
        <f>LOOKUP(2, 1/('OB History S3'!$B:$B=A8), 'OB History S3'!$AB:$AB)</f>
        <v>0.47500000000000003</v>
      </c>
      <c r="Q8" s="12">
        <f>SUMIFS('OB History S3'!H:H,'OB History S3'!B:B,A8)</f>
        <v>73</v>
      </c>
      <c r="R8" s="2">
        <f>SUMIFS('OB History S3'!G:G,'OB History S3'!B:B,A8)-Q8</f>
        <v>73</v>
      </c>
      <c r="S8" s="42">
        <f>LOOKUP(2, 1/('OB History S3'!$B:$B=A8), 'OB History S3'!$AC:$AC)</f>
        <v>0.50875000000000004</v>
      </c>
      <c r="T8" s="2">
        <f>COUNTIFS('OB History S3'!$B:$B,$A$8,'OB History S3'!K:K, 1)</f>
        <v>1</v>
      </c>
      <c r="U8" s="2">
        <f>COUNTIFS('OB History S3'!$B:$B,$A$8,'OB History S3'!L:L, 1)</f>
        <v>2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1</v>
      </c>
      <c r="AA8" s="2">
        <f>COUNTIFS('OB History S3'!$B:$B,$A$8,'OB History S3'!R:R, 1)</f>
        <v>2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2</v>
      </c>
      <c r="AH8" s="2">
        <f>COUNTIFS('OB History S3'!$B:$B,$A$8,'OB History S3'!Y:Y, 1)</f>
        <v>2</v>
      </c>
      <c r="AI8" s="2">
        <f>COUNTIFS('OB History S3'!$B:$B,$A$8,'OB History S3'!Z:Z, 1)</f>
        <v>2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192</v>
      </c>
      <c r="I9" s="4">
        <f>AVERAGEIFS('OB History S3'!C:C,'OB History S3'!B:B,A9)</f>
        <v>12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9</v>
      </c>
      <c r="M9" s="42">
        <f>LOOKUP(2, 1/('OB History S3'!$B:$B=A9), 'OB History S3'!$AD:$AD)</f>
        <v>0.4375</v>
      </c>
      <c r="N9" s="12">
        <f>SUMIFS('OB History S3'!F:F,'OB History S3'!B:B,A9)</f>
        <v>32</v>
      </c>
      <c r="O9" s="2">
        <f>SUMIFS('OB History S3'!E:E,'OB History S3'!B:B,A9)-N9</f>
        <v>36</v>
      </c>
      <c r="P9" s="42">
        <f>LOOKUP(2, 1/('OB History S3'!$B:$B=A9), 'OB History S3'!$AB:$AB)</f>
        <v>0.46250000000000008</v>
      </c>
      <c r="Q9" s="12">
        <f>SUMIFS('OB History S3'!H:H,'OB History S3'!B:B,A9)</f>
        <v>142</v>
      </c>
      <c r="R9" s="2">
        <f>SUMIFS('OB History S3'!G:G,'OB History S3'!B:B,A9)-Q9</f>
        <v>142</v>
      </c>
      <c r="S9" s="42">
        <f>LOOKUP(2, 1/('OB History S3'!$B:$B=A9), 'OB History S3'!$AC:$AC)</f>
        <v>0.49437500000000012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2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1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390</v>
      </c>
      <c r="I10" s="4">
        <f>AVERAGEIFS('OB History S3'!C:C,'OB History S3'!B:B,A10)</f>
        <v>12.580645161290322</v>
      </c>
      <c r="J10" s="13">
        <f t="array" ref="J10">MAX(IF('OB History S3'!B:B=A10, 'OB History S3'!C:C))</f>
        <v>23</v>
      </c>
      <c r="K10" s="12">
        <f>COUNTIFS('OB History S3'!B:B,A10,'OB History S3'!D:D, 1)</f>
        <v>11</v>
      </c>
      <c r="L10" s="2">
        <f>COUNTIFS('OB History S3'!B:B,A10,'OB History S3'!D:D, 0)</f>
        <v>20</v>
      </c>
      <c r="M10" s="42">
        <f>LOOKUP(2, 1/('OB History S3'!$B:$B=A10), 'OB History S3'!$AD:$AD)</f>
        <v>0.35483870967741937</v>
      </c>
      <c r="N10" s="12">
        <f>SUMIFS('OB History S3'!F:F,'OB History S3'!B:B,A10)</f>
        <v>61</v>
      </c>
      <c r="O10" s="2">
        <f>SUMIFS('OB History S3'!E:E,'OB History S3'!B:B,A10)-N10</f>
        <v>69</v>
      </c>
      <c r="P10" s="42">
        <f>LOOKUP(2, 1/('OB History S3'!$B:$B=A10), 'OB History S3'!$AB:$AB)</f>
        <v>0.48870967741935489</v>
      </c>
      <c r="Q10" s="12">
        <f>SUMIFS('OB History S3'!H:H,'OB History S3'!B:B,A10)</f>
        <v>264</v>
      </c>
      <c r="R10" s="2">
        <f>SUMIFS('OB History S3'!G:G,'OB History S3'!B:B,A10)-Q10</f>
        <v>277</v>
      </c>
      <c r="S10" s="42">
        <f>LOOKUP(2, 1/('OB History S3'!$B:$B=A10), 'OB History S3'!$AC:$AC)</f>
        <v>0.49645161290322587</v>
      </c>
      <c r="T10" s="2">
        <f>COUNTIFS('OB History S3'!$B:$B,$A$10,'OB History S3'!K:K, 1)</f>
        <v>5</v>
      </c>
      <c r="U10" s="2">
        <f>COUNTIFS('OB History S3'!$B:$B,$A$10,'OB History S3'!L:L, 1)</f>
        <v>3</v>
      </c>
      <c r="V10" s="2">
        <f>COUNTIFS('OB History S3'!$B:$B,$A$10,'OB History S3'!M:M, 1)</f>
        <v>0</v>
      </c>
      <c r="W10" s="2">
        <f>COUNTIFS('OB History S3'!$B:$B,$A$10,'OB History S3'!N:N, 1)</f>
        <v>9</v>
      </c>
      <c r="X10" s="2">
        <f>COUNTIFS('OB History S3'!$B:$B,$A$10,'OB History S3'!O:O, 1)</f>
        <v>2</v>
      </c>
      <c r="Y10" s="2">
        <f>COUNTIFS('OB History S3'!$B:$B,$A$10,'OB History S3'!P:P, 1)</f>
        <v>2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2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2</v>
      </c>
      <c r="AF10" s="2">
        <f>COUNTIFS('OB History S3'!$B:$B,$A$10,'OB History S3'!W:W, 1)</f>
        <v>5</v>
      </c>
      <c r="AG10" s="2">
        <f>COUNTIFS('OB History S3'!$B:$B,$A$10,'OB History S3'!X:X, 1)</f>
        <v>14</v>
      </c>
      <c r="AH10" s="2">
        <f>COUNTIFS('OB History S3'!$B:$B,$A$10,'OB History S3'!Y:Y, 1)</f>
        <v>4</v>
      </c>
      <c r="AI10" s="2">
        <f>COUNTIFS('OB History S3'!$B:$B,$A$10,'OB History S3'!Z:Z, 1)</f>
        <v>10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240</v>
      </c>
      <c r="I11" s="4">
        <f>AVERAGEIFS('OB History S3'!C:C,'OB History S3'!B:B,A11)</f>
        <v>20</v>
      </c>
      <c r="J11" s="13">
        <f t="array" ref="J11">MAX(IF('OB History S3'!B:B=A11, 'OB History S3'!C:C))</f>
        <v>42</v>
      </c>
      <c r="K11" s="12">
        <f>COUNTIFS('OB History S3'!B:B,A11,'OB History S3'!D:D, 1)</f>
        <v>7</v>
      </c>
      <c r="L11" s="2">
        <f>COUNTIFS('OB History S3'!B:B,A11,'OB History S3'!D:D, 0)</f>
        <v>5</v>
      </c>
      <c r="M11" s="42">
        <f>LOOKUP(2, 1/('OB History S3'!$B:$B=A11), 'OB History S3'!$AD:$AD)</f>
        <v>0.58333333333333337</v>
      </c>
      <c r="N11" s="12">
        <f>SUMIFS('OB History S3'!F:F,'OB History S3'!B:B,A11)</f>
        <v>28</v>
      </c>
      <c r="O11" s="2">
        <f>SUMIFS('OB History S3'!E:E,'OB History S3'!B:B,A11)-N11</f>
        <v>21</v>
      </c>
      <c r="P11" s="42">
        <f>LOOKUP(2, 1/('OB History S3'!$B:$B=A11), 'OB History S3'!$AB:$AB)</f>
        <v>0.58750000000000002</v>
      </c>
      <c r="Q11" s="12">
        <f>SUMIFS('OB History S3'!H:H,'OB History S3'!B:B,A11)</f>
        <v>111</v>
      </c>
      <c r="R11" s="2">
        <f>SUMIFS('OB History S3'!G:G,'OB History S3'!B:B,A11)-Q11</f>
        <v>100</v>
      </c>
      <c r="S11" s="42">
        <f>LOOKUP(2, 1/('OB History S3'!$B:$B=A11), 'OB History S3'!$AC:$AC)</f>
        <v>0.52416666666666678</v>
      </c>
      <c r="T11" s="2">
        <f>COUNTIFS('OB History S3'!$B:$B,$A$11,'OB History S3'!K:K, 1)</f>
        <v>4</v>
      </c>
      <c r="U11" s="2">
        <f>COUNTIFS('OB History S3'!$B:$B,$A$11,'OB History S3'!L:L, 1)</f>
        <v>2</v>
      </c>
      <c r="V11" s="2">
        <f>COUNTIFS('OB History S3'!$B:$B,$A$11,'OB History S3'!M:M, 1)</f>
        <v>1</v>
      </c>
      <c r="W11" s="2">
        <f>COUNTIFS('OB History S3'!$B:$B,$A$11,'OB History S3'!N:N, 1)</f>
        <v>3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1</v>
      </c>
      <c r="AF11" s="2">
        <f>COUNTIFS('OB History S3'!$B:$B,$A$11,'OB History S3'!W:W, 1)</f>
        <v>1</v>
      </c>
      <c r="AG11" s="2">
        <f>COUNTIFS('OB History S3'!$B:$B,$A$11,'OB History S3'!X:X, 1)</f>
        <v>4</v>
      </c>
      <c r="AH11" s="2">
        <f>COUNTIFS('OB History S3'!$B:$B,$A$11,'OB History S3'!Y:Y, 1)</f>
        <v>5</v>
      </c>
      <c r="AI11" s="2">
        <f>COUNTIFS('OB History S3'!$B:$B,$A$11,'OB History S3'!Z:Z, 1)</f>
        <v>4</v>
      </c>
    </row>
    <row r="12" spans="1:35" x14ac:dyDescent="0.25">
      <c r="A12" s="1" t="s">
        <v>150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183</v>
      </c>
      <c r="I12" s="4">
        <f>AVERAGEIFS('OB History S3'!C:C,'OB History S3'!B:B,A12)</f>
        <v>26.142857142857142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1</v>
      </c>
      <c r="M12" s="42">
        <f>LOOKUP(2, 1/('OB History S3'!$B:$B=A12), 'OB History S3'!$AD:$AD)</f>
        <v>0.8571428571428571</v>
      </c>
      <c r="N12" s="12">
        <f>SUMIFS('OB History S3'!F:F,'OB History S3'!B:B,A12)</f>
        <v>19</v>
      </c>
      <c r="O12" s="2">
        <f>SUMIFS('OB History S3'!E:E,'OB History S3'!B:B,A12)-N12</f>
        <v>12</v>
      </c>
      <c r="P12" s="42">
        <f>LOOKUP(2, 1/('OB History S3'!$B:$B=A12), 'OB History S3'!$AB:$AB)</f>
        <v>0.62428571428571433</v>
      </c>
      <c r="Q12" s="12">
        <f>SUMIFS('OB History S3'!H:H,'OB History S3'!B:B,A12)</f>
        <v>72</v>
      </c>
      <c r="R12" s="2">
        <f>SUMIFS('OB History S3'!G:G,'OB History S3'!B:B,A12)-Q12</f>
        <v>52</v>
      </c>
      <c r="S12" s="42">
        <f>LOOKUP(2, 1/('OB History S3'!$B:$B=A12), 'OB History S3'!$AC:$AC)</f>
        <v>0.59428571428571431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182</v>
      </c>
      <c r="B13" s="6" t="s">
        <v>70</v>
      </c>
      <c r="C13" s="2" t="s">
        <v>70</v>
      </c>
      <c r="D13" s="5">
        <v>2</v>
      </c>
      <c r="E13" s="5">
        <v>1</v>
      </c>
      <c r="F13" s="5"/>
      <c r="G13" s="5"/>
      <c r="H13" s="12">
        <f>SUMIFS('OB History S3'!C:C,'OB History S3'!B:B,A13)</f>
        <v>613</v>
      </c>
      <c r="I13" s="4">
        <f>AVERAGEIFS('OB History S3'!C:C,'OB History S3'!B:B,A13)</f>
        <v>15.324999999999999</v>
      </c>
      <c r="J13" s="13">
        <f t="array" ref="J13">MAX(IF('OB History S3'!B:B=A13, 'OB History S3'!C:C))</f>
        <v>31</v>
      </c>
      <c r="K13" s="12">
        <f>COUNTIFS('OB History S3'!B:B,A13,'OB History S3'!D:D, 1)</f>
        <v>28</v>
      </c>
      <c r="L13" s="2">
        <f>COUNTIFS('OB History S3'!B:B,A13,'OB History S3'!D:D, 0)</f>
        <v>12</v>
      </c>
      <c r="M13" s="42">
        <f>LOOKUP(2, 1/('OB History S3'!$B:$B=A13), 'OB History S3'!$AD:$AD)</f>
        <v>0.7</v>
      </c>
      <c r="N13" s="12">
        <f>SUMIFS('OB History S3'!F:F,'OB History S3'!B:B,A13)</f>
        <v>98</v>
      </c>
      <c r="O13" s="2">
        <f>SUMIFS('OB History S3'!E:E,'OB History S3'!B:B,A13)-N13</f>
        <v>66</v>
      </c>
      <c r="P13" s="42">
        <f>LOOKUP(2, 1/('OB History S3'!$B:$B=A13), 'OB History S3'!$AB:$AB)</f>
        <v>0.61499999999999999</v>
      </c>
      <c r="Q13" s="12">
        <f>SUMIFS('OB History S3'!H:H,'OB History S3'!B:B,A13)</f>
        <v>381</v>
      </c>
      <c r="R13" s="2">
        <f>SUMIFS('OB History S3'!G:G,'OB History S3'!B:B,A13)-Q13</f>
        <v>304</v>
      </c>
      <c r="S13" s="42">
        <f>LOOKUP(2, 1/('OB History S3'!$B:$B=A13), 'OB History S3'!$AC:$AC)</f>
        <v>0.56549999999999989</v>
      </c>
      <c r="T13" s="2">
        <f>COUNTIFS('OB History S3'!$B:$B,$A$13,'OB History S3'!K:K, 1)</f>
        <v>8</v>
      </c>
      <c r="U13" s="2">
        <f>COUNTIFS('OB History S3'!$B:$B,$A$13,'OB History S3'!L:L, 1)</f>
        <v>10</v>
      </c>
      <c r="V13" s="2">
        <f>COUNTIFS('OB History S3'!$B:$B,$A$13,'OB History S3'!M:M, 1)</f>
        <v>1</v>
      </c>
      <c r="W13" s="2">
        <f>COUNTIFS('OB History S3'!$B:$B,$A$13,'OB History S3'!N:N, 1)</f>
        <v>13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2</v>
      </c>
      <c r="AA13" s="2">
        <f>COUNTIFS('OB History S3'!$B:$B,$A$13,'OB History S3'!R:R, 1)</f>
        <v>5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6</v>
      </c>
      <c r="AG13" s="2">
        <f>COUNTIFS('OB History S3'!$B:$B,$A$13,'OB History S3'!X:X, 1)</f>
        <v>18</v>
      </c>
      <c r="AH13" s="2">
        <f>COUNTIFS('OB History S3'!$B:$B,$A$13,'OB History S3'!Y:Y, 1)</f>
        <v>15</v>
      </c>
      <c r="AI13" s="2">
        <f>COUNTIFS('OB History S3'!$B:$B,$A$13,'OB History S3'!Z:Z, 1)</f>
        <v>12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96</v>
      </c>
      <c r="I14" s="4">
        <f>AVERAGEIFS('OB History S3'!C:C,'OB History S3'!B:B,A14)</f>
        <v>24</v>
      </c>
      <c r="J14" s="13">
        <f t="array" ref="J14">MAX(IF('OB History S3'!B:B=A14, 'OB History S3'!C:C))</f>
        <v>27</v>
      </c>
      <c r="K14" s="12">
        <f>COUNTIFS('OB History S3'!B:B,A14,'OB History S3'!D:D, 1)</f>
        <v>0</v>
      </c>
      <c r="L14" s="2">
        <f>COUNTIFS('OB History S3'!B:B,A14,'OB History S3'!D:D, 0)</f>
        <v>4</v>
      </c>
      <c r="M14" s="42">
        <f>LOOKUP(2, 1/('OB History S3'!$B:$B=A14), 'OB History S3'!$AD:$AD)</f>
        <v>0</v>
      </c>
      <c r="N14" s="12">
        <f>SUMIFS('OB History S3'!F:F,'OB History S3'!B:B,A14)</f>
        <v>6</v>
      </c>
      <c r="O14" s="2">
        <f>SUMIFS('OB History S3'!E:E,'OB History S3'!B:B,A14)-N14</f>
        <v>11</v>
      </c>
      <c r="P14" s="42">
        <f>LOOKUP(2, 1/('OB History S3'!$B:$B=A14), 'OB History S3'!$AB:$AB)</f>
        <v>0.34499999999999997</v>
      </c>
      <c r="Q14" s="12">
        <f>SUMIFS('OB History S3'!H:H,'OB History S3'!B:B,A14)</f>
        <v>32</v>
      </c>
      <c r="R14" s="2">
        <f>SUMIFS('OB History S3'!G:G,'OB History S3'!B:B,A14)-Q14</f>
        <v>38</v>
      </c>
      <c r="S14" s="42">
        <f>LOOKUP(2, 1/('OB History S3'!$B:$B=A14), 'OB History S3'!$AC:$AC)</f>
        <v>0.435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2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1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238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75</v>
      </c>
      <c r="I16" s="4">
        <f>AVERAGEIFS('OB History S3'!C:C,'OB History S3'!B:B,A16)</f>
        <v>15</v>
      </c>
      <c r="J16" s="13">
        <f t="array" ref="J16">MAX(IF('OB History S3'!B:B=A16, 'OB History S3'!C:C))</f>
        <v>19</v>
      </c>
      <c r="K16" s="12">
        <f>COUNTIFS('OB History S3'!B:B,A16,'OB History S3'!D:D, 1)</f>
        <v>2</v>
      </c>
      <c r="L16" s="2">
        <f>COUNTIFS('OB History S3'!B:B,A16,'OB History S3'!D:D, 0)</f>
        <v>3</v>
      </c>
      <c r="M16" s="42">
        <f>LOOKUP(2, 1/('OB History S3'!$B:$B=A16), 'OB History S3'!$AD:$AD)</f>
        <v>0.4</v>
      </c>
      <c r="N16" s="12">
        <f>SUMIFS('OB History S3'!F:F,'OB History S3'!B:B,A16)</f>
        <v>11</v>
      </c>
      <c r="O16" s="2">
        <f>SUMIFS('OB History S3'!E:E,'OB History S3'!B:B,A16)-N16</f>
        <v>11</v>
      </c>
      <c r="P16" s="42">
        <f>LOOKUP(2, 1/('OB History S3'!$B:$B=A16), 'OB History S3'!$AB:$AB)</f>
        <v>0.51</v>
      </c>
      <c r="Q16" s="12">
        <f>SUMIFS('OB History S3'!H:H,'OB History S3'!B:B,A16)</f>
        <v>50</v>
      </c>
      <c r="R16" s="2">
        <f>SUMIFS('OB History S3'!G:G,'OB History S3'!B:B,A16)-Q16</f>
        <v>44</v>
      </c>
      <c r="S16" s="42">
        <f>LOOKUP(2, 1/('OB History S3'!$B:$B=A16), 'OB History S3'!$AC:$AC)</f>
        <v>0.53600000000000003</v>
      </c>
      <c r="T16" s="2">
        <f>COUNTIFS('OB History S3'!$B:$B,$A$16,'OB History S3'!K:K, 1)</f>
        <v>1</v>
      </c>
      <c r="U16" s="2">
        <f>COUNTIFS('OB History S3'!$B:$B,$A$16,'OB History S3'!L:L, 1)</f>
        <v>2</v>
      </c>
      <c r="V16" s="2">
        <f>COUNTIFS('OB History S3'!$B:$B,$A$16,'OB History S3'!M:M, 1)</f>
        <v>0</v>
      </c>
      <c r="W16" s="2">
        <f>COUNTIFS('OB History S3'!$B:$B,$A$16,'OB History S3'!N:N, 1)</f>
        <v>1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2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2</v>
      </c>
      <c r="AG16" s="2">
        <f>COUNTIFS('OB History S3'!$B:$B,$A$16,'OB History S3'!X:X, 1)</f>
        <v>2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161</v>
      </c>
      <c r="I17" s="4">
        <f>AVERAGEIFS('OB History S3'!C:C,'OB History S3'!B:B,A17)</f>
        <v>16.100000000000001</v>
      </c>
      <c r="J17" s="13">
        <f t="array" ref="J17">MAX(IF('OB History S3'!B:B=A17, 'OB History S3'!C:C))</f>
        <v>27</v>
      </c>
      <c r="K17" s="12">
        <f>COUNTIFS('OB History S3'!B:B,A17,'OB History S3'!D:D, 1)</f>
        <v>7</v>
      </c>
      <c r="L17" s="2">
        <f>COUNTIFS('OB History S3'!B:B,A17,'OB History S3'!D:D, 0)</f>
        <v>3</v>
      </c>
      <c r="M17" s="42">
        <f>LOOKUP(2, 1/('OB History S3'!$B:$B=A17), 'OB History S3'!$AD:$AD)</f>
        <v>0.7</v>
      </c>
      <c r="N17" s="12">
        <f>SUMIFS('OB History S3'!F:F,'OB History S3'!B:B,A17)</f>
        <v>24</v>
      </c>
      <c r="O17" s="2">
        <f>SUMIFS('OB History S3'!E:E,'OB History S3'!B:B,A17)-N17</f>
        <v>19</v>
      </c>
      <c r="P17" s="42">
        <f>LOOKUP(2, 1/('OB History S3'!$B:$B=A17), 'OB History S3'!$AB:$AB)</f>
        <v>0.55199999999999994</v>
      </c>
      <c r="Q17" s="12">
        <f>SUMIFS('OB History S3'!H:H,'OB History S3'!B:B,A17)</f>
        <v>100</v>
      </c>
      <c r="R17" s="2">
        <f>SUMIFS('OB History S3'!G:G,'OB History S3'!B:B,A17)-Q17</f>
        <v>82</v>
      </c>
      <c r="S17" s="42">
        <f>LOOKUP(2, 1/('OB History S3'!$B:$B=A17), 'OB History S3'!$AC:$AC)</f>
        <v>0.55000000000000004</v>
      </c>
      <c r="T17" s="2">
        <f>COUNTIFS('OB History S3'!$B:$B,$A$17,'OB History S3'!K:K, 1)</f>
        <v>3</v>
      </c>
      <c r="U17" s="2">
        <f>COUNTIFS('OB History S3'!$B:$B,$A$17,'OB History S3'!L:L, 1)</f>
        <v>1</v>
      </c>
      <c r="V17" s="2">
        <f>COUNTIFS('OB History S3'!$B:$B,$A$17,'OB History S3'!M:M, 1)</f>
        <v>3</v>
      </c>
      <c r="W17" s="2">
        <f>COUNTIFS('OB History S3'!$B:$B,$A$17,'OB History S3'!N:N, 1)</f>
        <v>3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3</v>
      </c>
    </row>
    <row r="18" spans="1:35" x14ac:dyDescent="0.25">
      <c r="A18" s="1" t="s">
        <v>21</v>
      </c>
      <c r="B18" s="6" t="s">
        <v>254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221</v>
      </c>
      <c r="I18" s="4">
        <f>AVERAGEIFS('OB History S3'!C:C,'OB History S3'!B:B,A18)</f>
        <v>18.416666666666668</v>
      </c>
      <c r="J18" s="13">
        <f t="array" ref="J18">MAX(IF('OB History S3'!B:B=A18, 'OB History S3'!C:C))</f>
        <v>28</v>
      </c>
      <c r="K18" s="12">
        <f>COUNTIFS('OB History S3'!B:B,A18,'OB History S3'!D:D, 1)</f>
        <v>7</v>
      </c>
      <c r="L18" s="2">
        <f>COUNTIFS('OB History S3'!B:B,A18,'OB History S3'!D:D, 0)</f>
        <v>5</v>
      </c>
      <c r="M18" s="42">
        <f>LOOKUP(2, 1/('OB History S3'!$B:$B=A18), 'OB History S3'!$AD:$AD)</f>
        <v>0.58333333333333337</v>
      </c>
      <c r="N18" s="12">
        <f>SUMIFS('OB History S3'!F:F,'OB History S3'!B:B,A18)</f>
        <v>29</v>
      </c>
      <c r="O18" s="2">
        <f>SUMIFS('OB History S3'!E:E,'OB History S3'!B:B,A18)-N18</f>
        <v>26</v>
      </c>
      <c r="P18" s="42">
        <f>LOOKUP(2, 1/('OB History S3'!$B:$B=A18), 'OB History S3'!$AB:$AB)</f>
        <v>0.52333333333333332</v>
      </c>
      <c r="Q18" s="12">
        <f>SUMIFS('OB History S3'!H:H,'OB History S3'!B:B,A18)</f>
        <v>115</v>
      </c>
      <c r="R18" s="2">
        <f>SUMIFS('OB History S3'!G:G,'OB History S3'!B:B,A18)-Q18</f>
        <v>118</v>
      </c>
      <c r="S18" s="42">
        <f>LOOKUP(2, 1/('OB History S3'!$B:$B=A18), 'OB History S3'!$AC:$AC)</f>
        <v>0.48583333333333334</v>
      </c>
      <c r="T18" s="2">
        <f>COUNTIFS('OB History S3'!$B:$B,$A$18,'OB History S3'!K:K, 1)</f>
        <v>4</v>
      </c>
      <c r="U18" s="2">
        <f>COUNTIFS('OB History S3'!$B:$B,$A$18,'OB History S3'!L:L, 1)</f>
        <v>2</v>
      </c>
      <c r="V18" s="2">
        <f>COUNTIFS('OB History S3'!$B:$B,$A$18,'OB History S3'!M:M, 1)</f>
        <v>0</v>
      </c>
      <c r="W18" s="2">
        <f>COUNTIFS('OB History S3'!$B:$B,$A$18,'OB History S3'!N:N, 1)</f>
        <v>5</v>
      </c>
      <c r="X18" s="2">
        <f>COUNTIFS('OB History S3'!$B:$B,$A$18,'OB History S3'!O:O, 1)</f>
        <v>4</v>
      </c>
      <c r="Y18" s="2">
        <f>COUNTIFS('OB History S3'!$B:$B,$A$18,'OB History S3'!P:P, 1)</f>
        <v>1</v>
      </c>
      <c r="Z18" s="2">
        <f>COUNTIFS('OB History S3'!$B:$B,$A$18,'OB History S3'!Q:Q, 1)</f>
        <v>1</v>
      </c>
      <c r="AA18" s="2">
        <f>COUNTIFS('OB History S3'!$B:$B,$A$18,'OB History S3'!R:R, 1)</f>
        <v>3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1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226</v>
      </c>
      <c r="I19" s="4">
        <f>AVERAGEIFS('OB History S3'!C:C,'OB History S3'!B:B,A19)</f>
        <v>17.384615384615383</v>
      </c>
      <c r="J19" s="13">
        <f t="array" ref="J19">MAX(IF('OB History S3'!B:B=A19, 'OB History S3'!C:C))</f>
        <v>31</v>
      </c>
      <c r="K19" s="12">
        <f>COUNTIFS('OB History S3'!B:B,A19,'OB History S3'!D:D, 1)</f>
        <v>4</v>
      </c>
      <c r="L19" s="2">
        <f>COUNTIFS('OB History S3'!B:B,A19,'OB History S3'!D:D, 0)</f>
        <v>9</v>
      </c>
      <c r="M19" s="42">
        <f>LOOKUP(2, 1/('OB History S3'!$B:$B=A19), 'OB History S3'!$AD:$AD)</f>
        <v>0.30769230769230771</v>
      </c>
      <c r="N19" s="12">
        <f>SUMIFS('OB History S3'!F:F,'OB History S3'!B:B,A19)</f>
        <v>20</v>
      </c>
      <c r="O19" s="2">
        <f>SUMIFS('OB History S3'!E:E,'OB History S3'!B:B,A19)-N19</f>
        <v>32</v>
      </c>
      <c r="P19" s="42">
        <f>LOOKUP(2, 1/('OB History S3'!$B:$B=A19), 'OB History S3'!$AB:$AB)</f>
        <v>0.36</v>
      </c>
      <c r="Q19" s="12">
        <f>SUMIFS('OB History S3'!H:H,'OB History S3'!B:B,A19)</f>
        <v>97</v>
      </c>
      <c r="R19" s="2">
        <f>SUMIFS('OB History S3'!G:G,'OB History S3'!B:B,A19)-Q19</f>
        <v>118</v>
      </c>
      <c r="S19" s="42">
        <f>LOOKUP(2, 1/('OB History S3'!$B:$B=A19), 'OB History S3'!$AC:$AC)</f>
        <v>0.43076923076923079</v>
      </c>
      <c r="T19" s="2">
        <f>COUNTIFS('OB History S3'!$B:$B,$A$19,'OB History S3'!K:K, 1)</f>
        <v>2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3</v>
      </c>
      <c r="AH19" s="2">
        <f>COUNTIFS('OB History S3'!$B:$B,$A$19,'OB History S3'!Y:Y, 1)</f>
        <v>3</v>
      </c>
      <c r="AI19" s="2">
        <f>COUNTIFS('OB History S3'!$B:$B,$A$19,'OB History S3'!Z:Z, 1)</f>
        <v>4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117</v>
      </c>
      <c r="I20" s="4">
        <f>AVERAGEIFS('OB History S3'!C:C,'OB History S3'!B:B,A20)</f>
        <v>16.714285714285715</v>
      </c>
      <c r="J20" s="13">
        <f t="array" ref="J20">MAX(IF('OB History S3'!B:B=A20, 'OB History S3'!C:C))</f>
        <v>33</v>
      </c>
      <c r="K20" s="12">
        <f>COUNTIFS('OB History S3'!B:B,A20,'OB History S3'!D:D, 1)</f>
        <v>5</v>
      </c>
      <c r="L20" s="2">
        <f>COUNTIFS('OB History S3'!B:B,A20,'OB History S3'!D:D, 0)</f>
        <v>2</v>
      </c>
      <c r="M20" s="42">
        <f>LOOKUP(2, 1/('OB History S3'!$B:$B=A20), 'OB History S3'!$AD:$AD)</f>
        <v>0.7142857142857143</v>
      </c>
      <c r="N20" s="12">
        <f>SUMIFS('OB History S3'!F:F,'OB History S3'!B:B,A20)</f>
        <v>15</v>
      </c>
      <c r="O20" s="2">
        <f>SUMIFS('OB History S3'!E:E,'OB History S3'!B:B,A20)-N20</f>
        <v>11</v>
      </c>
      <c r="P20" s="42">
        <f>LOOKUP(2, 1/('OB History S3'!$B:$B=A20), 'OB History S3'!$AB:$AB)</f>
        <v>0.55999999999999994</v>
      </c>
      <c r="Q20" s="12">
        <f>SUMIFS('OB History S3'!H:H,'OB History S3'!B:B,A20)</f>
        <v>61</v>
      </c>
      <c r="R20" s="2">
        <f>SUMIFS('OB History S3'!G:G,'OB History S3'!B:B,A20)-Q20</f>
        <v>48</v>
      </c>
      <c r="S20" s="42">
        <f>LOOKUP(2, 1/('OB History S3'!$B:$B=A20), 'OB History S3'!$AC:$AC)</f>
        <v>0.54571428571428571</v>
      </c>
      <c r="T20" s="2">
        <f>COUNTIFS('OB History S3'!$B:$B,$A$20,'OB History S3'!K:K, 1)</f>
        <v>2</v>
      </c>
      <c r="U20" s="2">
        <f>COUNTIFS('OB History S3'!$B:$B,$A$20,'OB History S3'!L:L, 1)</f>
        <v>2</v>
      </c>
      <c r="V20" s="2">
        <f>COUNTIFS('OB History S3'!$B:$B,$A$20,'OB History S3'!M:M, 1)</f>
        <v>1</v>
      </c>
      <c r="W20" s="2">
        <f>COUNTIFS('OB History S3'!$B:$B,$A$20,'OB History S3'!N:N, 1)</f>
        <v>2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3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244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11</v>
      </c>
      <c r="I21" s="4">
        <f>AVERAGEIFS('OB History S3'!C:C,'OB History S3'!B:B,A21)</f>
        <v>2.75</v>
      </c>
      <c r="J21" s="13">
        <f t="array" ref="J21">MAX(IF('OB History S3'!B:B=A21, 'OB History S3'!C:C))</f>
        <v>8</v>
      </c>
      <c r="K21" s="12">
        <f>COUNTIFS('OB History S3'!B:B,A21,'OB History S3'!D:D, 1)</f>
        <v>4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12</v>
      </c>
      <c r="O21" s="2">
        <f>SUMIFS('OB History S3'!E:E,'OB History S3'!B:B,A21)-N21</f>
        <v>4</v>
      </c>
      <c r="P21" s="42">
        <f>LOOKUP(2, 1/('OB History S3'!$B:$B=A21), 'OB History S3'!$AB:$AB)</f>
        <v>0.77500000000000002</v>
      </c>
      <c r="Q21" s="12">
        <f>SUMIFS('OB History S3'!H:H,'OB History S3'!B:B,A21)</f>
        <v>39</v>
      </c>
      <c r="R21" s="2">
        <f>SUMIFS('OB History S3'!G:G,'OB History S3'!B:B,A21)-Q21</f>
        <v>24</v>
      </c>
      <c r="S21" s="42">
        <f>LOOKUP(2, 1/('OB History S3'!$B:$B=A21), 'OB History S3'!$AC:$AC)</f>
        <v>0.63250000000000006</v>
      </c>
      <c r="T21" s="2">
        <f>COUNTIFS('OB History S3'!$B:$B,$A$21,'OB History S3'!K:K, 1)</f>
        <v>1</v>
      </c>
      <c r="U21" s="2">
        <f>COUNTIFS('OB History S3'!$B:$B,$A$21,'OB History S3'!L:L, 1)</f>
        <v>2</v>
      </c>
      <c r="V21" s="2">
        <f>COUNTIFS('OB History S3'!$B:$B,$A$21,'OB History S3'!M:M, 1)</f>
        <v>0</v>
      </c>
      <c r="W21" s="2">
        <f>COUNTIFS('OB History S3'!$B:$B,$A$21,'OB History S3'!N:N, 1)</f>
        <v>3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1</v>
      </c>
      <c r="AA21" s="2">
        <f>COUNTIFS('OB History S3'!$B:$B,$A$21,'OB History S3'!R:R, 1)</f>
        <v>1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2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74</v>
      </c>
      <c r="I24" s="4">
        <f>AVERAGEIFS('OB History S3'!C:C,'OB History S3'!B:B,A24)</f>
        <v>18.5</v>
      </c>
      <c r="J24" s="13">
        <f t="array" ref="J24">MAX(IF('OB History S3'!B:B=A24, 'OB History S3'!C:C))</f>
        <v>26</v>
      </c>
      <c r="K24" s="12">
        <f>COUNTIFS('OB History S3'!B:B,A24,'OB History S3'!D:D, 1)</f>
        <v>3</v>
      </c>
      <c r="L24" s="2">
        <f>COUNTIFS('OB History S3'!B:B,A24,'OB History S3'!D:D, 0)</f>
        <v>1</v>
      </c>
      <c r="M24" s="42">
        <f>LOOKUP(2, 1/('OB History S3'!$B:$B=A24), 'OB History S3'!$AD:$AD)</f>
        <v>0.75</v>
      </c>
      <c r="N24" s="12">
        <f>SUMIFS('OB History S3'!F:F,'OB History S3'!B:B,A24)</f>
        <v>10</v>
      </c>
      <c r="O24" s="2">
        <f>SUMIFS('OB History S3'!E:E,'OB History S3'!B:B,A24)-N24</f>
        <v>6</v>
      </c>
      <c r="P24" s="42">
        <f>LOOKUP(2, 1/('OB History S3'!$B:$B=A24), 'OB History S3'!$AB:$AB)</f>
        <v>0.625</v>
      </c>
      <c r="Q24" s="12">
        <f>SUMIFS('OB History S3'!H:H,'OB History S3'!B:B,A24)</f>
        <v>37</v>
      </c>
      <c r="R24" s="2">
        <f>SUMIFS('OB History S3'!G:G,'OB History S3'!B:B,A24)-Q24</f>
        <v>31</v>
      </c>
      <c r="S24" s="42">
        <f>LOOKUP(2, 1/('OB History S3'!$B:$B=A24), 'OB History S3'!$AC:$AC)</f>
        <v>0.54749999999999999</v>
      </c>
      <c r="T24" s="2">
        <f>COUNTIFS('OB History S3'!$B:$B,$A$24,'OB History S3'!K:K, 1)</f>
        <v>2</v>
      </c>
      <c r="U24" s="2">
        <f>COUNTIFS('OB History S3'!$B:$B,$A$24,'OB History S3'!L:L, 1)</f>
        <v>2</v>
      </c>
      <c r="V24" s="2">
        <f>COUNTIFS('OB History S3'!$B:$B,$A$24,'OB History S3'!M:M, 1)</f>
        <v>1</v>
      </c>
      <c r="W24" s="2">
        <f>COUNTIFS('OB History S3'!$B:$B,$A$24,'OB History S3'!N:N, 1)</f>
        <v>1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1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254</v>
      </c>
      <c r="C25" s="2" t="s">
        <v>70</v>
      </c>
      <c r="D25" s="5">
        <v>1</v>
      </c>
      <c r="E25" s="5">
        <v>1</v>
      </c>
      <c r="F25" s="5">
        <v>1</v>
      </c>
      <c r="G25" s="5"/>
      <c r="H25" s="12">
        <f>SUMIFS('OB History S3'!C:C,'OB History S3'!B:B,A25)</f>
        <v>279</v>
      </c>
      <c r="I25" s="4">
        <f>AVERAGEIFS('OB History S3'!C:C,'OB History S3'!B:B,A25)</f>
        <v>25.363636363636363</v>
      </c>
      <c r="J25" s="13">
        <f t="array" ref="J25">MAX(IF('OB History S3'!B:B=A25, 'OB History S3'!C:C))</f>
        <v>47</v>
      </c>
      <c r="K25" s="12">
        <f>COUNTIFS('OB History S3'!B:B,A25,'OB History S3'!D:D, 1)</f>
        <v>7</v>
      </c>
      <c r="L25" s="2">
        <f>COUNTIFS('OB History S3'!B:B,A25,'OB History S3'!D:D, 0)</f>
        <v>4</v>
      </c>
      <c r="M25" s="42">
        <f>LOOKUP(2, 1/('OB History S3'!$B:$B=A25), 'OB History S3'!$AD:$AD)</f>
        <v>0.63636363636363635</v>
      </c>
      <c r="N25" s="12">
        <f>SUMIFS('OB History S3'!F:F,'OB History S3'!B:B,A25)</f>
        <v>23</v>
      </c>
      <c r="O25" s="2">
        <f>SUMIFS('OB History S3'!E:E,'OB History S3'!B:B,A25)-N25</f>
        <v>21</v>
      </c>
      <c r="P25" s="42">
        <f>LOOKUP(2, 1/('OB History S3'!$B:$B=A25), 'OB History S3'!$AB:$AB)</f>
        <v>0.50454545454545452</v>
      </c>
      <c r="Q25" s="12">
        <f>SUMIFS('OB History S3'!H:H,'OB History S3'!B:B,A25)</f>
        <v>83</v>
      </c>
      <c r="R25" s="2">
        <f>SUMIFS('OB History S3'!G:G,'OB History S3'!B:B,A25)-Q25</f>
        <v>88</v>
      </c>
      <c r="S25" s="42">
        <f>LOOKUP(2, 1/('OB History S3'!$B:$B=A25), 'OB History S3'!$AC:$AC)</f>
        <v>0.47727272727272729</v>
      </c>
      <c r="T25" s="2">
        <f>COUNTIFS('OB History S3'!$B:$B,$A$25,'OB History S3'!K:K, 1)</f>
        <v>3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2</v>
      </c>
      <c r="X25" s="2">
        <f>COUNTIFS('OB History S3'!$B:$B,$A$25,'OB History S3'!O:O, 1)</f>
        <v>5</v>
      </c>
      <c r="Y25" s="2">
        <f>COUNTIFS('OB History S3'!$B:$B,$A$25,'OB History S3'!P:P, 1)</f>
        <v>2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4</v>
      </c>
      <c r="AH25" s="2">
        <f>COUNTIFS('OB History S3'!$B:$B,$A$25,'OB History S3'!Y:Y, 1)</f>
        <v>2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377</v>
      </c>
      <c r="I26" s="4">
        <f>AVERAGEIFS('OB History S3'!C:C,'OB History S3'!B:B,A26)</f>
        <v>12.566666666666666</v>
      </c>
      <c r="J26" s="13">
        <f t="array" ref="J26">MAX(IF('OB History S3'!B:B=A26, 'OB History S3'!C:C))</f>
        <v>22</v>
      </c>
      <c r="K26" s="12">
        <f>COUNTIFS('OB History S3'!B:B,A26,'OB History S3'!D:D, 1)</f>
        <v>14</v>
      </c>
      <c r="L26" s="2">
        <f>COUNTIFS('OB History S3'!B:B,A26,'OB History S3'!D:D, 0)</f>
        <v>16</v>
      </c>
      <c r="M26" s="42">
        <f>LOOKUP(2, 1/('OB History S3'!$B:$B=A26), 'OB History S3'!$AD:$AD)</f>
        <v>0.46666666666666667</v>
      </c>
      <c r="N26" s="12">
        <f>SUMIFS('OB History S3'!F:F,'OB History S3'!B:B,A26)</f>
        <v>67</v>
      </c>
      <c r="O26" s="2">
        <f>SUMIFS('OB History S3'!E:E,'OB History S3'!B:B,A26)-N26</f>
        <v>67</v>
      </c>
      <c r="P26" s="42">
        <f>LOOKUP(2, 1/('OB History S3'!$B:$B=A26), 'OB History S3'!$AB:$AB)</f>
        <v>0.51333333333333331</v>
      </c>
      <c r="Q26" s="12">
        <f>SUMIFS('OB History S3'!H:H,'OB History S3'!B:B,A26)</f>
        <v>273</v>
      </c>
      <c r="R26" s="2">
        <f>SUMIFS('OB History S3'!G:G,'OB History S3'!B:B,A26)-Q26</f>
        <v>289</v>
      </c>
      <c r="S26" s="42">
        <f>LOOKUP(2, 1/('OB History S3'!$B:$B=A26), 'OB History S3'!$AC:$AC)</f>
        <v>0.49033333333333329</v>
      </c>
      <c r="T26" s="2">
        <f>COUNTIFS('OB History S3'!$B:$B,$A$26,'OB History S3'!K:K, 1)</f>
        <v>6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1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1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16</v>
      </c>
      <c r="AH26" s="2">
        <f>COUNTIFS('OB History S3'!$B:$B,$A$26,'OB History S3'!Y:Y, 1)</f>
        <v>10</v>
      </c>
      <c r="AI26" s="2">
        <f>COUNTIFS('OB History S3'!$B:$B,$A$26,'OB History S3'!Z:Z, 1)</f>
        <v>7</v>
      </c>
    </row>
    <row r="27" spans="1:35" x14ac:dyDescent="0.25">
      <c r="A27" s="1" t="s">
        <v>258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2</v>
      </c>
      <c r="I27" s="4">
        <f>AVERAGEIFS('OB History S3'!C:C,'OB History S3'!B:B,A27)</f>
        <v>2</v>
      </c>
      <c r="J27" s="13">
        <f t="array" ref="J27">MAX(IF('OB History S3'!B:B=A27, 'OB History S3'!C:C))</f>
        <v>2</v>
      </c>
      <c r="K27" s="12">
        <f>COUNTIFS('OB History S3'!B:B,A27,'OB History S3'!D:D, 1)</f>
        <v>0</v>
      </c>
      <c r="L27" s="2">
        <f>COUNTIFS('OB History S3'!B:B,A27,'OB History S3'!D:D, 0)</f>
        <v>1</v>
      </c>
      <c r="M27" s="42">
        <f>LOOKUP(2, 1/('OB History S3'!$B:$B=A27), 'OB History S3'!$AD:$AD)</f>
        <v>0</v>
      </c>
      <c r="N27" s="12">
        <f>SUMIFS('OB History S3'!F:F,'OB History S3'!B:B,A27)</f>
        <v>0</v>
      </c>
      <c r="O27" s="2">
        <f>SUMIFS('OB History S3'!E:E,'OB History S3'!B:B,A27)-N27</f>
        <v>3</v>
      </c>
      <c r="P27" s="42">
        <f>LOOKUP(2, 1/('OB History S3'!$B:$B=A27), 'OB History S3'!$AB:$AB)</f>
        <v>0</v>
      </c>
      <c r="Q27" s="12">
        <f>SUMIFS('OB History S3'!H:H,'OB History S3'!B:B,A27)</f>
        <v>4</v>
      </c>
      <c r="R27" s="2">
        <f>SUMIFS('OB History S3'!G:G,'OB History S3'!B:B,A27)-Q27</f>
        <v>9</v>
      </c>
      <c r="S27" s="42">
        <f>LOOKUP(2, 1/('OB History S3'!$B:$B=A27), 'OB History S3'!$AC:$AC)</f>
        <v>0.31</v>
      </c>
      <c r="T27" s="2">
        <f>COUNTIFS('OB History S3'!$B:$B,$A$27,'OB History S3'!K:K, 1)</f>
        <v>0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0</v>
      </c>
      <c r="AH27" s="2">
        <f>COUNTIFS('OB History S3'!$B:$B,$A$27,'OB History S3'!Y:Y, 1)</f>
        <v>0</v>
      </c>
      <c r="AI27" s="2">
        <f>COUNTIFS('OB History S3'!$B:$B,$A$27,'OB History S3'!Z:Z, 1)</f>
        <v>0</v>
      </c>
    </row>
    <row r="28" spans="1:35" x14ac:dyDescent="0.25">
      <c r="A28" s="1" t="s">
        <v>40</v>
      </c>
      <c r="B28" s="6" t="s">
        <v>70</v>
      </c>
      <c r="C28" s="2" t="s">
        <v>70</v>
      </c>
      <c r="D28" s="5"/>
      <c r="E28" s="5"/>
      <c r="F28" s="5"/>
      <c r="G28" s="5"/>
      <c r="H28" s="12">
        <f>SUMIFS('OB History S3'!C:C,'OB History S3'!B:B,A28)</f>
        <v>44</v>
      </c>
      <c r="I28" s="4">
        <f>AVERAGEIFS('OB History S3'!C:C,'OB History S3'!B:B,A28)</f>
        <v>22</v>
      </c>
      <c r="J28" s="13">
        <f t="array" ref="J28">MAX(IF('OB History S3'!B:B=A28, 'OB History S3'!C:C))</f>
        <v>26</v>
      </c>
      <c r="K28" s="12">
        <f>COUNTIFS('OB History S3'!B:B,A28,'OB History S3'!D:D, 1)</f>
        <v>1</v>
      </c>
      <c r="L28" s="2">
        <f>COUNTIFS('OB History S3'!B:B,A28,'OB History S3'!D:D, 0)</f>
        <v>1</v>
      </c>
      <c r="M28" s="42">
        <f>LOOKUP(2, 1/('OB History S3'!$B:$B=A28), 'OB History S3'!$AD:$AD)</f>
        <v>0.5</v>
      </c>
      <c r="N28" s="12">
        <f>SUMIFS('OB History S3'!F:F,'OB History S3'!B:B,A28)</f>
        <v>5</v>
      </c>
      <c r="O28" s="2">
        <f>SUMIFS('OB History S3'!E:E,'OB History S3'!B:B,A28)-N28</f>
        <v>4</v>
      </c>
      <c r="P28" s="42">
        <f>LOOKUP(2, 1/('OB History S3'!$B:$B=A28), 'OB History S3'!$AB:$AB)</f>
        <v>0.57499999999999996</v>
      </c>
      <c r="Q28" s="12">
        <f>SUMIFS('OB History S3'!H:H,'OB History S3'!B:B,A28)</f>
        <v>18</v>
      </c>
      <c r="R28" s="2">
        <f>SUMIFS('OB History S3'!G:G,'OB History S3'!B:B,A28)-Q28</f>
        <v>14</v>
      </c>
      <c r="S28" s="42">
        <f>LOOKUP(2, 1/('OB History S3'!$B:$B=A28), 'OB History S3'!$AC:$AC)</f>
        <v>0.57000000000000006</v>
      </c>
      <c r="T28" s="2">
        <f>COUNTIFS('OB History S3'!$B:$B,$A$28,'OB History S3'!K:K, 1)</f>
        <v>1</v>
      </c>
      <c r="U28" s="2">
        <f>COUNTIFS('OB History S3'!$B:$B,$A$28,'OB History S3'!L:L, 1)</f>
        <v>0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0</v>
      </c>
      <c r="Y28" s="2">
        <f>COUNTIFS('OB History S3'!$B:$B,$A$28,'OB History S3'!P:P, 1)</f>
        <v>1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1</v>
      </c>
      <c r="AG28" s="2">
        <f>COUNTIFS('OB History S3'!$B:$B,$A$28,'OB History S3'!X:X, 1)</f>
        <v>0</v>
      </c>
      <c r="AH28" s="2">
        <f>COUNTIFS('OB History S3'!$B:$B,$A$28,'OB History S3'!Y:Y, 1)</f>
        <v>1</v>
      </c>
      <c r="AI28" s="2">
        <f>COUNTIFS('OB History S3'!$B:$B,$A$28,'OB History S3'!Z:Z, 1)</f>
        <v>1</v>
      </c>
    </row>
    <row r="29" spans="1:35" x14ac:dyDescent="0.25">
      <c r="A29" s="1" t="s">
        <v>111</v>
      </c>
      <c r="B29" s="2" t="s">
        <v>70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607</v>
      </c>
      <c r="I29" s="4">
        <f>AVERAGEIFS('OB History S3'!C:C,'OB History S3'!B:B,A29)</f>
        <v>14.116279069767442</v>
      </c>
      <c r="J29" s="13">
        <f t="array" ref="J29">MAX(IF('OB History S3'!B:B=A29, 'OB History S3'!C:C))</f>
        <v>30</v>
      </c>
      <c r="K29" s="12">
        <f>COUNTIFS('OB History S3'!B:B,A29,'OB History S3'!D:D, 1)</f>
        <v>22</v>
      </c>
      <c r="L29" s="2">
        <f>COUNTIFS('OB History S3'!B:B,A29,'OB History S3'!D:D, 0)</f>
        <v>21</v>
      </c>
      <c r="M29" s="42">
        <f>LOOKUP(2, 1/('OB History S3'!$B:$B=A29), 'OB History S3'!$AD:$AD)</f>
        <v>0.51162790697674421</v>
      </c>
      <c r="N29" s="12">
        <f>SUMIFS('OB History S3'!F:F,'OB History S3'!B:B,A29)</f>
        <v>90</v>
      </c>
      <c r="O29" s="2">
        <f>SUMIFS('OB History S3'!E:E,'OB History S3'!B:B,A29)-N29</f>
        <v>91</v>
      </c>
      <c r="P29" s="42">
        <f>LOOKUP(2, 1/('OB History S3'!$B:$B=A29), 'OB History S3'!$AB:$AB)</f>
        <v>0.49302325581395356</v>
      </c>
      <c r="Q29" s="12">
        <f>SUMIFS('OB History S3'!H:H,'OB History S3'!B:B,A29)</f>
        <v>380</v>
      </c>
      <c r="R29" s="2">
        <f>SUMIFS('OB History S3'!G:G,'OB History S3'!B:B,A29)-Q29</f>
        <v>377</v>
      </c>
      <c r="S29" s="42">
        <f>LOOKUP(2, 1/('OB History S3'!$B:$B=A29), 'OB History S3'!$AC:$AC)</f>
        <v>0.50581395348837221</v>
      </c>
      <c r="T29" s="2">
        <f>COUNTIFS('OB History S3'!$B:$B,$A$29,'OB History S3'!K:K, 1)</f>
        <v>9</v>
      </c>
      <c r="U29" s="2">
        <f>COUNTIFS('OB History S3'!$B:$B,$A$29,'OB History S3'!L:L, 1)</f>
        <v>7</v>
      </c>
      <c r="V29" s="2">
        <f>COUNTIFS('OB History S3'!$B:$B,$A$29,'OB History S3'!M:M, 1)</f>
        <v>1</v>
      </c>
      <c r="W29" s="2">
        <f>COUNTIFS('OB History S3'!$B:$B,$A$29,'OB History S3'!N:N, 1)</f>
        <v>14</v>
      </c>
      <c r="X29" s="2">
        <f>COUNTIFS('OB History S3'!$B:$B,$A$29,'OB History S3'!O:O, 1)</f>
        <v>2</v>
      </c>
      <c r="Y29" s="2">
        <f>COUNTIFS('OB History S3'!$B:$B,$A$29,'OB History S3'!P:P, 1)</f>
        <v>5</v>
      </c>
      <c r="Z29" s="2">
        <f>COUNTIFS('OB History S3'!$B:$B,$A$29,'OB History S3'!Q:Q, 1)</f>
        <v>4</v>
      </c>
      <c r="AA29" s="2">
        <f>COUNTIFS('OB History S3'!$B:$B,$A$29,'OB History S3'!R:R, 1)</f>
        <v>4</v>
      </c>
      <c r="AB29" s="2">
        <f>COUNTIFS('OB History S3'!$B:$B,$A$29,'OB History S3'!S:S, 1)</f>
        <v>0</v>
      </c>
      <c r="AC29" s="2">
        <f>COUNTIFS('OB History S3'!$B:$B,$A$29,'OB History S3'!T:T, 1)</f>
        <v>1</v>
      </c>
      <c r="AD29" s="2">
        <f>COUNTIFS('OB History S3'!$B:$B,$A$29,'OB History S3'!U:U, 1)</f>
        <v>1</v>
      </c>
      <c r="AE29" s="2">
        <f>COUNTIFS('OB History S3'!$B:$B,$A$29,'OB History S3'!V:V, 1)</f>
        <v>0</v>
      </c>
      <c r="AF29" s="2">
        <f>COUNTIFS('OB History S3'!$B:$B,$A$29,'OB History S3'!W:W, 1)</f>
        <v>3</v>
      </c>
      <c r="AG29" s="2">
        <f>COUNTIFS('OB History S3'!$B:$B,$A$29,'OB History S3'!X:X, 1)</f>
        <v>14</v>
      </c>
      <c r="AH29" s="2">
        <f>COUNTIFS('OB History S3'!$B:$B,$A$29,'OB History S3'!Y:Y, 1)</f>
        <v>15</v>
      </c>
      <c r="AI29" s="2">
        <f>COUNTIFS('OB History S3'!$B:$B,$A$29,'OB History S3'!Z:Z, 1)</f>
        <v>9</v>
      </c>
    </row>
    <row r="30" spans="1:35" x14ac:dyDescent="0.25">
      <c r="A30" s="1" t="s">
        <v>22</v>
      </c>
      <c r="B30" s="6" t="s">
        <v>54</v>
      </c>
      <c r="C30" s="2" t="s">
        <v>70</v>
      </c>
      <c r="D30" s="5">
        <v>1</v>
      </c>
      <c r="E30" s="5"/>
      <c r="F30" s="5"/>
      <c r="G30" s="5"/>
      <c r="H30" s="12">
        <f>SUMIFS('OB History S3'!C:C,'OB History S3'!B:B,A30)</f>
        <v>242</v>
      </c>
      <c r="I30" s="4">
        <f>AVERAGEIFS('OB History S3'!C:C,'OB History S3'!B:B,A30)</f>
        <v>15.125</v>
      </c>
      <c r="J30" s="13">
        <f t="array" ref="J30">MAX(IF('OB History S3'!B:B=A30, 'OB History S3'!C:C))</f>
        <v>24</v>
      </c>
      <c r="K30" s="12">
        <f>COUNTIFS('OB History S3'!B:B,A30,'OB History S3'!D:D, 1)</f>
        <v>8</v>
      </c>
      <c r="L30" s="2">
        <f>COUNTIFS('OB History S3'!B:B,A30,'OB History S3'!D:D, 0)</f>
        <v>8</v>
      </c>
      <c r="M30" s="42">
        <f>LOOKUP(2, 1/('OB History S3'!$B:$B=A30), 'OB History S3'!$AD:$AD)</f>
        <v>0.5</v>
      </c>
      <c r="N30" s="12">
        <f>SUMIFS('OB History S3'!F:F,'OB History S3'!B:B,A30)</f>
        <v>33</v>
      </c>
      <c r="O30" s="2">
        <f>SUMIFS('OB History S3'!E:E,'OB History S3'!B:B,A30)-N30</f>
        <v>32</v>
      </c>
      <c r="P30" s="42">
        <f>LOOKUP(2, 1/('OB History S3'!$B:$B=A30), 'OB History S3'!$AB:$AB)</f>
        <v>0.51749999999999996</v>
      </c>
      <c r="Q30" s="12">
        <f>SUMIFS('OB History S3'!H:H,'OB History S3'!B:B,A30)</f>
        <v>133</v>
      </c>
      <c r="R30" s="2">
        <f>SUMIFS('OB History S3'!G:G,'OB History S3'!B:B,A30)-Q30</f>
        <v>139</v>
      </c>
      <c r="S30" s="42">
        <f>LOOKUP(2, 1/('OB History S3'!$B:$B=A30), 'OB History S3'!$AC:$AC)</f>
        <v>0.489375</v>
      </c>
      <c r="T30" s="2">
        <f>COUNTIFS('OB History S3'!$B:$B,$A$30,'OB History S3'!K:K, 1)</f>
        <v>6</v>
      </c>
      <c r="U30" s="2">
        <f>COUNTIFS('OB History S3'!$B:$B,$A$30,'OB History S3'!L:L, 1)</f>
        <v>1</v>
      </c>
      <c r="V30" s="2">
        <f>COUNTIFS('OB History S3'!$B:$B,$A$30,'OB History S3'!M:M, 1)</f>
        <v>1</v>
      </c>
      <c r="W30" s="2">
        <f>COUNTIFS('OB History S3'!$B:$B,$A$30,'OB History S3'!N:N, 1)</f>
        <v>2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3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1</v>
      </c>
      <c r="AG30" s="2">
        <f>COUNTIFS('OB History S3'!$B:$B,$A$30,'OB History S3'!X:X, 1)</f>
        <v>8</v>
      </c>
      <c r="AH30" s="2">
        <f>COUNTIFS('OB History S3'!$B:$B,$A$30,'OB History S3'!Y:Y, 1)</f>
        <v>6</v>
      </c>
      <c r="AI30" s="2">
        <f>COUNTIFS('OB History S3'!$B:$B,$A$30,'OB History S3'!Z:Z, 1)</f>
        <v>5</v>
      </c>
    </row>
    <row r="31" spans="1:35" x14ac:dyDescent="0.25">
      <c r="A31" s="1" t="s">
        <v>47</v>
      </c>
      <c r="B31" s="6" t="s">
        <v>54</v>
      </c>
      <c r="C31" s="6" t="s">
        <v>70</v>
      </c>
      <c r="D31" s="5"/>
      <c r="E31" s="5"/>
      <c r="F31" s="5"/>
      <c r="G31" s="5"/>
      <c r="H31" s="12">
        <f>SUMIFS('OB History S3'!C:C,'OB History S3'!B:B,A31)</f>
        <v>21</v>
      </c>
      <c r="I31" s="4">
        <f>AVERAGEIFS('OB History S3'!C:C,'OB History S3'!B:B,A31)</f>
        <v>21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1</v>
      </c>
      <c r="M31" s="42">
        <f>LOOKUP(2, 1/('OB History S3'!$B:$B=A31), 'OB History S3'!$AD:$AD)</f>
        <v>0</v>
      </c>
      <c r="N31" s="12">
        <f>SUMIFS('OB History S3'!F:F,'OB History S3'!B:B,A31)</f>
        <v>2</v>
      </c>
      <c r="O31" s="2">
        <f>SUMIFS('OB History S3'!E:E,'OB History S3'!B:B,A31)-N31</f>
        <v>3</v>
      </c>
      <c r="P31" s="42">
        <f>LOOKUP(2, 1/('OB History S3'!$B:$B=A31), 'OB History S3'!$AB:$AB)</f>
        <v>0.4</v>
      </c>
      <c r="Q31" s="12">
        <f>SUMIFS('OB History S3'!H:H,'OB History S3'!B:B,A31)</f>
        <v>10</v>
      </c>
      <c r="R31" s="2">
        <f>SUMIFS('OB History S3'!G:G,'OB History S3'!B:B,A31)-Q31</f>
        <v>9</v>
      </c>
      <c r="S31" s="42">
        <f>LOOKUP(2, 1/('OB History S3'!$B:$B=A31), 'OB History S3'!$AC:$AC)</f>
        <v>0.53</v>
      </c>
      <c r="T31" s="2">
        <f>COUNTIFS('OB History S3'!$B:$B,$A$31,'OB History S3'!K:K, 1)</f>
        <v>1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1</v>
      </c>
    </row>
    <row r="32" spans="1:35" x14ac:dyDescent="0.25">
      <c r="A32" s="1" t="s">
        <v>45</v>
      </c>
      <c r="B32" s="2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38</v>
      </c>
      <c r="I32" s="4">
        <f>AVERAGEIFS('OB History S3'!C:C,'OB History S3'!B:B,A32)</f>
        <v>12.666666666666666</v>
      </c>
      <c r="J32" s="13">
        <f t="array" ref="J32">MAX(IF('OB History S3'!B:B=A32, 'OB History S3'!C:C))</f>
        <v>21</v>
      </c>
      <c r="K32" s="12">
        <f>COUNTIFS('OB History S3'!B:B,A32,'OB History S3'!D:D, 1)</f>
        <v>0</v>
      </c>
      <c r="L32" s="2">
        <f>COUNTIFS('OB History S3'!B:B,A32,'OB History S3'!D:D, 0)</f>
        <v>3</v>
      </c>
      <c r="M32" s="42">
        <f>LOOKUP(2, 1/('OB History S3'!$B:$B=A32), 'OB History S3'!$AD:$AD)</f>
        <v>0</v>
      </c>
      <c r="N32" s="12">
        <f>SUMIFS('OB History S3'!F:F,'OB History S3'!B:B,A32)</f>
        <v>4</v>
      </c>
      <c r="O32" s="2">
        <f>SUMIFS('OB History S3'!E:E,'OB History S3'!B:B,A32)-N32</f>
        <v>9</v>
      </c>
      <c r="P32" s="42">
        <f>LOOKUP(2, 1/('OB History S3'!$B:$B=A32), 'OB History S3'!$AB:$AB)</f>
        <v>0.26666666666666666</v>
      </c>
      <c r="Q32" s="12">
        <f>SUMIFS('OB History S3'!H:H,'OB History S3'!B:B,A32)</f>
        <v>23</v>
      </c>
      <c r="R32" s="2">
        <f>SUMIFS('OB History S3'!G:G,'OB History S3'!B:B,A32)-Q32</f>
        <v>29</v>
      </c>
      <c r="S32" s="42">
        <f>LOOKUP(2, 1/('OB History S3'!$B:$B=A32), 'OB History S3'!$AC:$AC)</f>
        <v>0.42</v>
      </c>
      <c r="T32" s="2">
        <f>COUNTIFS('OB History S3'!$B:$B,$A$32,'OB History S3'!K:K, 1)</f>
        <v>2</v>
      </c>
      <c r="U32" s="2">
        <f>COUNTIFS('OB History S3'!$B:$B,$A$32,'OB History S3'!L:L, 1)</f>
        <v>0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0</v>
      </c>
      <c r="AI32" s="2">
        <f>COUNTIFS('OB History S3'!$B:$B,$A$32,'OB History S3'!Z:Z, 1)</f>
        <v>2</v>
      </c>
    </row>
    <row r="33" spans="1:35" ht="15.75" x14ac:dyDescent="0.25">
      <c r="A33" s="1" t="s">
        <v>18</v>
      </c>
      <c r="B33" s="36" t="s">
        <v>54</v>
      </c>
      <c r="C33" s="2" t="s">
        <v>70</v>
      </c>
      <c r="D33" s="5"/>
      <c r="E33" s="5"/>
      <c r="F33" s="5"/>
      <c r="G33" s="5"/>
      <c r="H33" s="12">
        <f>SUMIFS('OB History S3'!C:C,'OB History S3'!B:B,A33)</f>
        <v>296</v>
      </c>
      <c r="I33" s="4">
        <f>AVERAGEIFS('OB History S3'!C:C,'OB History S3'!B:B,A33)</f>
        <v>18.5</v>
      </c>
      <c r="J33" s="13">
        <f t="array" ref="J33">MAX(IF('OB History S3'!B:B=A33, 'OB History S3'!C:C))</f>
        <v>34</v>
      </c>
      <c r="K33" s="12">
        <f>COUNTIFS('OB History S3'!B:B,A33,'OB History S3'!D:D, 1)</f>
        <v>4</v>
      </c>
      <c r="L33" s="2">
        <f>COUNTIFS('OB History S3'!B:B,A33,'OB History S3'!D:D, 0)</f>
        <v>12</v>
      </c>
      <c r="M33" s="42">
        <f>LOOKUP(2, 1/('OB History S3'!$B:$B=A33), 'OB History S3'!$AD:$AD)</f>
        <v>0.25</v>
      </c>
      <c r="N33" s="12">
        <f>SUMIFS('OB History S3'!F:F,'OB History S3'!B:B,A33)</f>
        <v>25</v>
      </c>
      <c r="O33" s="2">
        <f>SUMIFS('OB History S3'!E:E,'OB History S3'!B:B,A33)-N33</f>
        <v>43</v>
      </c>
      <c r="P33" s="42">
        <f>LOOKUP(2, 1/('OB History S3'!$B:$B=A33), 'OB History S3'!$AB:$AB)</f>
        <v>0.33749999999999997</v>
      </c>
      <c r="Q33" s="12">
        <f>SUMIFS('OB History S3'!H:H,'OB History S3'!B:B,A33)</f>
        <v>130</v>
      </c>
      <c r="R33" s="2">
        <f>SUMIFS('OB History S3'!G:G,'OB History S3'!B:B,A33)-Q33</f>
        <v>159</v>
      </c>
      <c r="S33" s="42">
        <f>LOOKUP(2, 1/('OB History S3'!$B:$B=A33), 'OB History S3'!$AC:$AC)</f>
        <v>0.43624999999999992</v>
      </c>
      <c r="T33" s="2">
        <f>COUNTIFS('OB History S3'!$B:$B,$A$33,'OB History S3'!K:K, 1)</f>
        <v>4</v>
      </c>
      <c r="U33" s="2">
        <f>COUNTIFS('OB History S3'!$B:$B,$A$33,'OB History S3'!L:L, 1)</f>
        <v>2</v>
      </c>
      <c r="V33" s="2">
        <f>COUNTIFS('OB History S3'!$B:$B,$A$33,'OB History S3'!M:M, 1)</f>
        <v>1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1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1</v>
      </c>
      <c r="AE33" s="2">
        <f>COUNTIFS('OB History S3'!$B:$B,$A$33,'OB History S3'!V:V, 1)</f>
        <v>1</v>
      </c>
      <c r="AF33" s="2">
        <f>COUNTIFS('OB History S3'!$B:$B,$A$33,'OB History S3'!W:W, 1)</f>
        <v>2</v>
      </c>
      <c r="AG33" s="2">
        <f>COUNTIFS('OB History S3'!$B:$B,$A$33,'OB History S3'!X:X, 1)</f>
        <v>4</v>
      </c>
      <c r="AH33" s="2">
        <f>COUNTIFS('OB History S3'!$B:$B,$A$33,'OB History S3'!Y:Y, 1)</f>
        <v>4</v>
      </c>
      <c r="AI33" s="2">
        <f>COUNTIFS('OB History S3'!$B:$B,$A$33,'OB History S3'!Z:Z, 1)</f>
        <v>4</v>
      </c>
    </row>
    <row r="34" spans="1:35" ht="15.75" x14ac:dyDescent="0.25">
      <c r="A34" s="1" t="s">
        <v>257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17</v>
      </c>
      <c r="I34" s="4">
        <f>AVERAGEIFS('OB History S3'!C:C,'OB History S3'!B:B,A34)</f>
        <v>5.666666666666667</v>
      </c>
      <c r="J34" s="13">
        <f t="array" ref="J34">MAX(IF('OB History S3'!B:B=A34, 'OB History S3'!C:C))</f>
        <v>9</v>
      </c>
      <c r="K34" s="12">
        <f>COUNTIFS('OB History S3'!B:B,A34,'OB History S3'!D:D, 1)</f>
        <v>1</v>
      </c>
      <c r="L34" s="2">
        <f>COUNTIFS('OB History S3'!B:B,A34,'OB History S3'!D:D, 0)</f>
        <v>2</v>
      </c>
      <c r="M34" s="42">
        <f>LOOKUP(2, 1/('OB History S3'!$B:$B=A34), 'OB History S3'!$AD:$AD)</f>
        <v>0.33333333333333331</v>
      </c>
      <c r="N34" s="12">
        <f>SUMIFS('OB History S3'!F:F,'OB History S3'!B:B,A34)</f>
        <v>4</v>
      </c>
      <c r="O34" s="2">
        <f>SUMIFS('OB History S3'!E:E,'OB History S3'!B:B,A34)-N34</f>
        <v>6</v>
      </c>
      <c r="P34" s="42">
        <f>LOOKUP(2, 1/('OB History S3'!$B:$B=A34), 'OB History S3'!$AB:$AB)</f>
        <v>0.41666666666666669</v>
      </c>
      <c r="Q34" s="12">
        <f>SUMIFS('OB History S3'!H:H,'OB History S3'!B:B,A34)</f>
        <v>18</v>
      </c>
      <c r="R34" s="2">
        <f>SUMIFS('OB History S3'!G:G,'OB History S3'!B:B,A34)-Q34</f>
        <v>22</v>
      </c>
      <c r="S34" s="42">
        <f>LOOKUP(2, 1/('OB History S3'!$B:$B=A34), 'OB History S3'!$AC:$AC)</f>
        <v>0.4466666666666666</v>
      </c>
      <c r="T34" s="2">
        <f>COUNTIFS('OB History S3'!$B:$B,$A$34,'OB History S3'!K:K, 1)</f>
        <v>0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0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1</v>
      </c>
      <c r="AF34" s="2">
        <f>COUNTIFS('OB History S3'!$B:$B,$A$34,'OB History S3'!W:W, 1)</f>
        <v>0</v>
      </c>
      <c r="AG34" s="2">
        <f>COUNTIFS('OB History S3'!$B:$B,$A$34,'OB History S3'!X:X, 1)</f>
        <v>1</v>
      </c>
      <c r="AH34" s="2">
        <f>COUNTIFS('OB History S3'!$B:$B,$A$34,'OB History S3'!Y:Y, 1)</f>
        <v>0</v>
      </c>
      <c r="AI34" s="2">
        <f>COUNTIFS('OB History S3'!$B:$B,$A$34,'OB History S3'!Z:Z, 1)</f>
        <v>2</v>
      </c>
    </row>
    <row r="35" spans="1:35" ht="15.75" x14ac:dyDescent="0.25">
      <c r="A35" s="1" t="s">
        <v>211</v>
      </c>
      <c r="B35" s="36" t="s">
        <v>70</v>
      </c>
      <c r="C35" s="2" t="s">
        <v>70</v>
      </c>
      <c r="D35" s="5"/>
      <c r="E35" s="5"/>
      <c r="F35" s="5"/>
      <c r="G35" s="5"/>
      <c r="H35" s="12">
        <f>SUMIFS('OB History S3'!C:C,'OB History S3'!B:B,A35)</f>
        <v>3</v>
      </c>
      <c r="I35" s="4">
        <f>AVERAGEIFS('OB History S3'!C:C,'OB History S3'!B:B,A35)</f>
        <v>3</v>
      </c>
      <c r="J35" s="13">
        <f t="array" ref="J35">MAX(IF('OB History S3'!B:B=A35, 'OB History S3'!C:C))</f>
        <v>3</v>
      </c>
      <c r="K35" s="12">
        <f>COUNTIFS('OB History S3'!B:B,A35,'OB History S3'!D:D, 1)</f>
        <v>0</v>
      </c>
      <c r="L35" s="2">
        <f>COUNTIFS('OB History S3'!B:B,A35,'OB History S3'!D:D, 0)</f>
        <v>1</v>
      </c>
      <c r="M35" s="42">
        <f>LOOKUP(2, 1/('OB History S3'!$B:$B=A35), 'OB History S3'!$AD:$AD)</f>
        <v>0</v>
      </c>
      <c r="N35" s="12">
        <f>SUMIFS('OB History S3'!F:F,'OB History S3'!B:B,A35)</f>
        <v>1</v>
      </c>
      <c r="O35" s="2">
        <f>SUMIFS('OB History S3'!E:E,'OB History S3'!B:B,A35)-N35</f>
        <v>3</v>
      </c>
      <c r="P35" s="42">
        <f>LOOKUP(2, 1/('OB History S3'!$B:$B=A35), 'OB History S3'!$AB:$AB)</f>
        <v>0.25</v>
      </c>
      <c r="Q35" s="12">
        <f>SUMIFS('OB History S3'!H:H,'OB History S3'!B:B,A35)</f>
        <v>8</v>
      </c>
      <c r="R35" s="2">
        <f>SUMIFS('OB History S3'!G:G,'OB History S3'!B:B,A35)-Q35</f>
        <v>10</v>
      </c>
      <c r="S35" s="42">
        <f>LOOKUP(2, 1/('OB History S3'!$B:$B=A35), 'OB History S3'!$AC:$AC)</f>
        <v>0.44</v>
      </c>
      <c r="T35" s="2">
        <f>COUNTIFS('OB History S3'!$B:$B,$A$35,'OB History S3'!K:K, 1)</f>
        <v>0</v>
      </c>
      <c r="U35" s="2">
        <f>COUNTIFS('OB History S3'!$B:$B,$A$35,'OB History S3'!L:L, 1)</f>
        <v>0</v>
      </c>
      <c r="V35" s="2">
        <f>COUNTIFS('OB History S3'!$B:$B,$A$35,'OB History S3'!M:M, 1)</f>
        <v>0</v>
      </c>
      <c r="W35" s="2">
        <f>COUNTIFS('OB History S3'!$B:$B,$A$35,'OB History S3'!N:N, 1)</f>
        <v>0</v>
      </c>
      <c r="X35" s="2">
        <f>COUNTIFS('OB History S3'!$B:$B,$A$35,'OB History S3'!O:O, 1)</f>
        <v>0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1</v>
      </c>
      <c r="AH35" s="2">
        <f>COUNTIFS('OB History S3'!$B:$B,$A$35,'OB History S3'!Y:Y, 1)</f>
        <v>0</v>
      </c>
      <c r="AI35" s="2">
        <f>COUNTIFS('OB History S3'!$B:$B,$A$35,'OB History S3'!Z:Z, 1)</f>
        <v>0</v>
      </c>
    </row>
    <row r="36" spans="1:35" ht="15.75" x14ac:dyDescent="0.25">
      <c r="A36" s="1" t="s">
        <v>41</v>
      </c>
      <c r="B36" s="36" t="s">
        <v>70</v>
      </c>
      <c r="C36" s="2" t="s">
        <v>70</v>
      </c>
      <c r="D36" s="5"/>
      <c r="E36" s="5"/>
      <c r="F36" s="5"/>
      <c r="G36" s="5"/>
      <c r="H36" s="12">
        <f>SUMIFS('OB History S3'!C:C,'OB History S3'!B:B,A36)</f>
        <v>64</v>
      </c>
      <c r="I36" s="4">
        <f>AVERAGEIFS('OB History S3'!C:C,'OB History S3'!B:B,A36)</f>
        <v>10.666666666666666</v>
      </c>
      <c r="J36" s="13">
        <f t="array" ref="J36">MAX(IF('OB History S3'!B:B=A36, 'OB History S3'!C:C))</f>
        <v>21</v>
      </c>
      <c r="K36" s="12">
        <f>COUNTIFS('OB History S3'!B:B,A36,'OB History S3'!D:D, 1)</f>
        <v>4</v>
      </c>
      <c r="L36" s="2">
        <f>COUNTIFS('OB History S3'!B:B,A36,'OB History S3'!D:D, 0)</f>
        <v>2</v>
      </c>
      <c r="M36" s="42">
        <f>LOOKUP(2, 1/('OB History S3'!$B:$B=A36), 'OB History S3'!$AD:$AD)</f>
        <v>0.66666666666666663</v>
      </c>
      <c r="N36" s="12">
        <f>SUMIFS('OB History S3'!F:F,'OB History S3'!B:B,A36)</f>
        <v>14</v>
      </c>
      <c r="O36" s="2">
        <f>SUMIFS('OB History S3'!E:E,'OB History S3'!B:B,A36)-N36</f>
        <v>12</v>
      </c>
      <c r="P36" s="42">
        <f>LOOKUP(2, 1/('OB History S3'!$B:$B=A36), 'OB History S3'!$AB:$AB)</f>
        <v>0.51666666666666672</v>
      </c>
      <c r="Q36" s="12">
        <f>SUMIFS('OB History S3'!H:H,'OB History S3'!B:B,A36)</f>
        <v>55</v>
      </c>
      <c r="R36" s="2">
        <f>SUMIFS('OB History S3'!G:G,'OB History S3'!B:B,A36)-Q36</f>
        <v>53</v>
      </c>
      <c r="S36" s="42">
        <f>LOOKUP(2, 1/('OB History S3'!$B:$B=A36), 'OB History S3'!$AC:$AC)</f>
        <v>0.50166666666666659</v>
      </c>
      <c r="T36" s="2">
        <f>COUNTIFS('OB History S3'!$B:$B,$A$36,'OB History S3'!K:K, 1)</f>
        <v>4</v>
      </c>
      <c r="U36" s="2">
        <f>COUNTIFS('OB History S3'!$B:$B,$A$36,'OB History S3'!L:L, 1)</f>
        <v>2</v>
      </c>
      <c r="V36" s="2">
        <f>COUNTIFS('OB History S3'!$B:$B,$A$36,'OB History S3'!M:M, 1)</f>
        <v>1</v>
      </c>
      <c r="W36" s="2">
        <f>COUNTIFS('OB History S3'!$B:$B,$A$36,'OB History S3'!N:N, 1)</f>
        <v>1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1</v>
      </c>
      <c r="AG36" s="2">
        <f>COUNTIFS('OB History S3'!$B:$B,$A$36,'OB History S3'!X:X, 1)</f>
        <v>1</v>
      </c>
      <c r="AH36" s="2">
        <f>COUNTIFS('OB History S3'!$B:$B,$A$36,'OB History S3'!Y:Y, 1)</f>
        <v>3</v>
      </c>
      <c r="AI36" s="2">
        <f>COUNTIFS('OB History S3'!$B:$B,$A$36,'OB History S3'!Z:Z, 1)</f>
        <v>1</v>
      </c>
    </row>
    <row r="37" spans="1:35" x14ac:dyDescent="0.25">
      <c r="A37" s="1" t="s">
        <v>3</v>
      </c>
      <c r="B37" s="6" t="s">
        <v>54</v>
      </c>
      <c r="C37" s="1" t="s">
        <v>131</v>
      </c>
      <c r="D37" s="5"/>
      <c r="E37" s="5"/>
      <c r="F37" s="5"/>
      <c r="G37" s="5"/>
      <c r="H37" s="12">
        <f>SUMIFS('OB History S3'!C:C,'OB History S3'!B:B,A37)</f>
        <v>390</v>
      </c>
      <c r="I37" s="4">
        <f>AVERAGEIFS('OB History S3'!C:C,'OB History S3'!B:B,A37)</f>
        <v>21.666666666666668</v>
      </c>
      <c r="J37" s="13">
        <f t="array" ref="J37">MAX(IF('OB History S3'!B:B=A37, 'OB History S3'!C:C))</f>
        <v>33</v>
      </c>
      <c r="K37" s="12">
        <f>COUNTIFS('OB History S3'!B:B,A37,'OB History S3'!D:D, 1)</f>
        <v>9</v>
      </c>
      <c r="L37" s="2">
        <f>COUNTIFS('OB History S3'!B:B,A37,'OB History S3'!D:D, 0)</f>
        <v>9</v>
      </c>
      <c r="M37" s="42">
        <f>LOOKUP(2, 1/('OB History S3'!$B:$B=A37), 'OB History S3'!$AD:$AD)</f>
        <v>0.5</v>
      </c>
      <c r="N37" s="12">
        <f>SUMIFS('OB History S3'!F:F,'OB History S3'!B:B,A37)</f>
        <v>34</v>
      </c>
      <c r="O37" s="2">
        <f>SUMIFS('OB History S3'!E:E,'OB History S3'!B:B,A37)-N37</f>
        <v>36</v>
      </c>
      <c r="P37" s="42">
        <f>LOOKUP(2, 1/('OB History S3'!$B:$B=A37), 'OB History S3'!$AB:$AB)</f>
        <v>0.48888888888888882</v>
      </c>
      <c r="Q37" s="12">
        <f>SUMIFS('OB History S3'!H:H,'OB History S3'!B:B,A37)</f>
        <v>133</v>
      </c>
      <c r="R37" s="2">
        <f>SUMIFS('OB History S3'!G:G,'OB History S3'!B:B,A37)-Q37</f>
        <v>151</v>
      </c>
      <c r="S37" s="42">
        <f>LOOKUP(2, 1/('OB History S3'!$B:$B=A37), 'OB History S3'!$AC:$AC)</f>
        <v>0.46555555555555561</v>
      </c>
      <c r="T37" s="2">
        <f>COUNTIFS('OB History S3'!$B:$B,$A$37,'OB History S3'!K:K, 1)</f>
        <v>2</v>
      </c>
      <c r="U37" s="2">
        <f>COUNTIFS('OB History S3'!$B:$B,$A$37,'OB History S3'!L:L, 1)</f>
        <v>5</v>
      </c>
      <c r="V37" s="2">
        <f>COUNTIFS('OB History S3'!$B:$B,$A$37,'OB History S3'!M:M, 1)</f>
        <v>0</v>
      </c>
      <c r="W37" s="2">
        <f>COUNTIFS('OB History S3'!$B:$B,$A$37,'OB History S3'!N:N, 1)</f>
        <v>2</v>
      </c>
      <c r="X37" s="2">
        <f>COUNTIFS('OB History S3'!$B:$B,$A$37,'OB History S3'!O:O, 1)</f>
        <v>2</v>
      </c>
      <c r="Y37" s="2">
        <f>COUNTIFS('OB History S3'!$B:$B,$A$37,'OB History S3'!P:P, 1)</f>
        <v>1</v>
      </c>
      <c r="Z37" s="2">
        <f>COUNTIFS('OB History S3'!$B:$B,$A$37,'OB History S3'!Q:Q, 1)</f>
        <v>1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2</v>
      </c>
      <c r="AE37" s="2">
        <f>COUNTIFS('OB History S3'!$B:$B,$A$37,'OB History S3'!V:V, 1)</f>
        <v>1</v>
      </c>
      <c r="AF37" s="2">
        <f>COUNTIFS('OB History S3'!$B:$B,$A$37,'OB History S3'!W:W, 1)</f>
        <v>1</v>
      </c>
      <c r="AG37" s="2">
        <f>COUNTIFS('OB History S3'!$B:$B,$A$37,'OB History S3'!X:X, 1)</f>
        <v>5</v>
      </c>
      <c r="AH37" s="2">
        <f>COUNTIFS('OB History S3'!$B:$B,$A$37,'OB History S3'!Y:Y, 1)</f>
        <v>7</v>
      </c>
      <c r="AI37" s="2">
        <f>COUNTIFS('OB History S3'!$B:$B,$A$37,'OB History S3'!Z:Z, 1)</f>
        <v>5</v>
      </c>
    </row>
    <row r="38" spans="1:35" x14ac:dyDescent="0.25">
      <c r="A38" s="1" t="s">
        <v>120</v>
      </c>
      <c r="B38" s="6" t="s">
        <v>70</v>
      </c>
      <c r="C38" s="6" t="s">
        <v>70</v>
      </c>
      <c r="D38" s="5">
        <v>1</v>
      </c>
      <c r="E38" s="5"/>
      <c r="F38" s="5"/>
      <c r="G38" s="5"/>
      <c r="H38" s="12">
        <f>SUMIFS('OB History S3'!C:C,'OB History S3'!B:B,A38)</f>
        <v>676</v>
      </c>
      <c r="I38" s="4">
        <f>AVERAGEIFS('OB History S3'!C:C,'OB History S3'!B:B,A38)</f>
        <v>15.720930232558139</v>
      </c>
      <c r="J38" s="13">
        <f t="array" ref="J38">MAX(IF('OB History S3'!B:B=A38, 'OB History S3'!C:C))</f>
        <v>30</v>
      </c>
      <c r="K38" s="12">
        <f>COUNTIFS('OB History S3'!B:B,A38,'OB History S3'!D:D, 1)</f>
        <v>25</v>
      </c>
      <c r="L38" s="2">
        <f>COUNTIFS('OB History S3'!B:B,A38,'OB History S3'!D:D, 0)</f>
        <v>18</v>
      </c>
      <c r="M38" s="42">
        <f>LOOKUP(2, 1/('OB History S3'!$B:$B=A38), 'OB History S3'!$AD:$AD)</f>
        <v>0.58139534883720934</v>
      </c>
      <c r="N38" s="12">
        <f>SUMIFS('OB History S3'!F:F,'OB History S3'!B:B,A38)</f>
        <v>95</v>
      </c>
      <c r="O38" s="2">
        <f>SUMIFS('OB History S3'!E:E,'OB History S3'!B:B,A38)-N38</f>
        <v>84</v>
      </c>
      <c r="P38" s="42">
        <f>LOOKUP(2, 1/('OB History S3'!$B:$B=A38), 'OB History S3'!$AB:$AB)</f>
        <v>0.54023255813953497</v>
      </c>
      <c r="Q38" s="12">
        <f>SUMIFS('OB History S3'!H:H,'OB History S3'!B:B,A38)</f>
        <v>379</v>
      </c>
      <c r="R38" s="2">
        <f>SUMIFS('OB History S3'!G:G,'OB History S3'!B:B,A38)-Q38</f>
        <v>364</v>
      </c>
      <c r="S38" s="42">
        <f>LOOKUP(2, 1/('OB History S3'!$B:$B=A38), 'OB History S3'!$AC:$AC)</f>
        <v>0.51534883720930236</v>
      </c>
      <c r="T38" s="2">
        <f>COUNTIFS('OB History S3'!$B:$B,$A$38,'OB History S3'!K:K, 1)</f>
        <v>6</v>
      </c>
      <c r="U38" s="2">
        <f>COUNTIFS('OB History S3'!$B:$B,$A$38,'OB History S3'!L:L, 1)</f>
        <v>7</v>
      </c>
      <c r="V38" s="2">
        <f>COUNTIFS('OB History S3'!$B:$B,$A$38,'OB History S3'!M:M, 1)</f>
        <v>0</v>
      </c>
      <c r="W38" s="2">
        <f>COUNTIFS('OB History S3'!$B:$B,$A$38,'OB History S3'!N:N, 1)</f>
        <v>11</v>
      </c>
      <c r="X38" s="2">
        <f>COUNTIFS('OB History S3'!$B:$B,$A$38,'OB History S3'!O:O, 1)</f>
        <v>1</v>
      </c>
      <c r="Y38" s="2">
        <f>COUNTIFS('OB History S3'!$B:$B,$A$38,'OB History S3'!P:P, 1)</f>
        <v>4</v>
      </c>
      <c r="Z38" s="2">
        <f>COUNTIFS('OB History S3'!$B:$B,$A$38,'OB History S3'!Q:Q, 1)</f>
        <v>4</v>
      </c>
      <c r="AA38" s="2">
        <f>COUNTIFS('OB History S3'!$B:$B,$A$38,'OB History S3'!R:R, 1)</f>
        <v>2</v>
      </c>
      <c r="AB38" s="2">
        <f>COUNTIFS('OB History S3'!$B:$B,$A$38,'OB History S3'!S:S, 1)</f>
        <v>0</v>
      </c>
      <c r="AC38" s="2">
        <f>COUNTIFS('OB History S3'!$B:$B,$A$38,'OB History S3'!T:T, 1)</f>
        <v>1</v>
      </c>
      <c r="AD38" s="2">
        <f>COUNTIFS('OB History S3'!$B:$B,$A$38,'OB History S3'!U:U, 1)</f>
        <v>1</v>
      </c>
      <c r="AE38" s="2">
        <f>COUNTIFS('OB History S3'!$B:$B,$A$38,'OB History S3'!V:V, 1)</f>
        <v>1</v>
      </c>
      <c r="AF38" s="2">
        <f>COUNTIFS('OB History S3'!$B:$B,$A$38,'OB History S3'!W:W, 1)</f>
        <v>6</v>
      </c>
      <c r="AG38" s="2">
        <f>COUNTIFS('OB History S3'!$B:$B,$A$38,'OB History S3'!X:X, 1)</f>
        <v>23</v>
      </c>
      <c r="AH38" s="2">
        <f>COUNTIFS('OB History S3'!$B:$B,$A$38,'OB History S3'!Y:Y, 1)</f>
        <v>18</v>
      </c>
      <c r="AI38" s="2">
        <f>COUNTIFS('OB History S3'!$B:$B,$A$38,'OB History S3'!Z:Z, 1)</f>
        <v>9</v>
      </c>
    </row>
    <row r="39" spans="1:35" x14ac:dyDescent="0.25">
      <c r="A39" s="1" t="s">
        <v>14</v>
      </c>
      <c r="B39" s="6" t="s">
        <v>70</v>
      </c>
      <c r="C39" s="6" t="s">
        <v>70</v>
      </c>
      <c r="D39" s="5">
        <v>2</v>
      </c>
      <c r="E39" s="5"/>
      <c r="F39" s="5"/>
      <c r="G39" s="5"/>
      <c r="H39" s="12">
        <f>SUMIFS('OB History S3'!C:C,'OB History S3'!B:B,A39)</f>
        <v>300</v>
      </c>
      <c r="I39" s="4">
        <f>AVERAGEIFS('OB History S3'!C:C,'OB History S3'!B:B,A39)</f>
        <v>27.272727272727273</v>
      </c>
      <c r="J39" s="13">
        <f t="array" ref="J39">MAX(IF('OB History S3'!B:B=A39, 'OB History S3'!C:C))</f>
        <v>43</v>
      </c>
      <c r="K39" s="12">
        <f>COUNTIFS('OB History S3'!B:B,A39,'OB History S3'!D:D, 1)</f>
        <v>1</v>
      </c>
      <c r="L39" s="2">
        <f>COUNTIFS('OB History S3'!B:B,A39,'OB History S3'!D:D, 0)</f>
        <v>10</v>
      </c>
      <c r="M39" s="42">
        <f>LOOKUP(2, 1/('OB History S3'!$B:$B=A39), 'OB History S3'!$AD:$AD)</f>
        <v>9.0909090909090912E-2</v>
      </c>
      <c r="N39" s="12">
        <f>SUMIFS('OB History S3'!F:F,'OB History S3'!B:B,A39)</f>
        <v>15</v>
      </c>
      <c r="O39" s="2">
        <f>SUMIFS('OB History S3'!E:E,'OB History S3'!B:B,A39)-N39</f>
        <v>31</v>
      </c>
      <c r="P39" s="42">
        <f>LOOKUP(2, 1/('OB History S3'!$B:$B=A39), 'OB History S3'!$AB:$AB)</f>
        <v>0.29545454545454541</v>
      </c>
      <c r="Q39" s="12">
        <f>SUMIFS('OB History S3'!H:H,'OB History S3'!B:B,A39)</f>
        <v>83</v>
      </c>
      <c r="R39" s="2">
        <f>SUMIFS('OB History S3'!G:G,'OB History S3'!B:B,A39)-Q39</f>
        <v>110</v>
      </c>
      <c r="S39" s="42">
        <f>LOOKUP(2, 1/('OB History S3'!$B:$B=A39), 'OB History S3'!$AC:$AC)</f>
        <v>0.41818181818181815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3</v>
      </c>
      <c r="X39" s="2">
        <f>COUNTIFS('OB History S3'!$B:$B,$A$39,'OB History S3'!O:O, 1)</f>
        <v>0</v>
      </c>
      <c r="Y39" s="2">
        <f>COUNTIFS('OB History S3'!$B:$B,$A$39,'OB History S3'!P:P, 1)</f>
        <v>1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1</v>
      </c>
      <c r="AE39" s="2">
        <f>COUNTIFS('OB History S3'!$B:$B,$A$39,'OB History S3'!V:V, 1)</f>
        <v>0</v>
      </c>
      <c r="AF39" s="2">
        <f>COUNTIFS('OB History S3'!$B:$B,$A$39,'OB History S3'!W:W, 1)</f>
        <v>1</v>
      </c>
      <c r="AG39" s="2">
        <f>COUNTIFS('OB History S3'!$B:$B,$A$39,'OB History S3'!X:X, 1)</f>
        <v>4</v>
      </c>
      <c r="AH39" s="2">
        <f>COUNTIFS('OB History S3'!$B:$B,$A$39,'OB History S3'!Y:Y, 1)</f>
        <v>2</v>
      </c>
      <c r="AI39" s="2">
        <f>COUNTIFS('OB History S3'!$B:$B,$A$39,'OB History S3'!Z:Z, 1)</f>
        <v>2</v>
      </c>
    </row>
    <row r="40" spans="1:35" x14ac:dyDescent="0.25">
      <c r="A40" s="1" t="s">
        <v>133</v>
      </c>
      <c r="B40" s="2" t="s">
        <v>54</v>
      </c>
      <c r="C40" s="2" t="s">
        <v>70</v>
      </c>
      <c r="D40" s="5">
        <v>1</v>
      </c>
      <c r="E40" s="5"/>
      <c r="F40" s="5">
        <v>1</v>
      </c>
      <c r="G40" s="5"/>
      <c r="H40" s="12">
        <f>SUMIFS('OB History S3'!C:C,'OB History S3'!B:B,A40)</f>
        <v>282</v>
      </c>
      <c r="I40" s="4">
        <f>AVERAGEIFS('OB History S3'!C:C,'OB History S3'!B:B,A40)</f>
        <v>14.1</v>
      </c>
      <c r="J40" s="13">
        <f t="array" ref="J40">MAX(IF('OB History S3'!B:B=A40, 'OB History S3'!C:C))</f>
        <v>26</v>
      </c>
      <c r="K40" s="12">
        <f>COUNTIFS('OB History S3'!B:B,A40,'OB History S3'!D:D, 1)</f>
        <v>11</v>
      </c>
      <c r="L40" s="2">
        <f>COUNTIFS('OB History S3'!B:B,A40,'OB History S3'!D:D, 0)</f>
        <v>9</v>
      </c>
      <c r="M40" s="42">
        <f>LOOKUP(2, 1/('OB History S3'!$B:$B=A40), 'OB History S3'!$AD:$AD)</f>
        <v>0.55000000000000004</v>
      </c>
      <c r="N40" s="12">
        <f>SUMIFS('OB History S3'!F:F,'OB History S3'!B:B,A40)</f>
        <v>46</v>
      </c>
      <c r="O40" s="2">
        <f>SUMIFS('OB History S3'!E:E,'OB History S3'!B:B,A40)-N40</f>
        <v>41</v>
      </c>
      <c r="P40" s="42">
        <f>LOOKUP(2, 1/('OB History S3'!$B:$B=A40), 'OB History S3'!$AB:$AB)</f>
        <v>0.52749999999999997</v>
      </c>
      <c r="Q40" s="12">
        <f>SUMIFS('OB History S3'!H:H,'OB History S3'!B:B,A40)</f>
        <v>178</v>
      </c>
      <c r="R40" s="2">
        <f>SUMIFS('OB History S3'!G:G,'OB History S3'!B:B,A40)-Q40</f>
        <v>183</v>
      </c>
      <c r="S40" s="42">
        <f>LOOKUP(2, 1/('OB History S3'!$B:$B=A40), 'OB History S3'!$AC:$AC)</f>
        <v>0.4920000000000001</v>
      </c>
      <c r="T40" s="2">
        <f>COUNTIFS('OB History S3'!$B:$B,$A$40,'OB History S3'!K:K, 1)</f>
        <v>5</v>
      </c>
      <c r="U40" s="2">
        <f>COUNTIFS('OB History S3'!$B:$B,$A$40,'OB History S3'!L:L, 1)</f>
        <v>6</v>
      </c>
      <c r="V40" s="2">
        <f>COUNTIFS('OB History S3'!$B:$B,$A$40,'OB History S3'!M:M, 1)</f>
        <v>0</v>
      </c>
      <c r="W40" s="2">
        <f>COUNTIFS('OB History S3'!$B:$B,$A$40,'OB History S3'!N:N, 1)</f>
        <v>3</v>
      </c>
      <c r="X40" s="2">
        <f>COUNTIFS('OB History S3'!$B:$B,$A$40,'OB History S3'!O:O, 1)</f>
        <v>3</v>
      </c>
      <c r="Y40" s="2">
        <f>COUNTIFS('OB History S3'!$B:$B,$A$40,'OB History S3'!P:P, 1)</f>
        <v>4</v>
      </c>
      <c r="Z40" s="2">
        <f>COUNTIFS('OB History S3'!$B:$B,$A$40,'OB History S3'!Q:Q, 1)</f>
        <v>1</v>
      </c>
      <c r="AA40" s="2">
        <f>COUNTIFS('OB History S3'!$B:$B,$A$40,'OB History S3'!R:R, 1)</f>
        <v>1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1</v>
      </c>
      <c r="AG40" s="2">
        <f>COUNTIFS('OB History S3'!$B:$B,$A$40,'OB History S3'!X:X, 1)</f>
        <v>8</v>
      </c>
      <c r="AH40" s="2">
        <f>COUNTIFS('OB History S3'!$B:$B,$A$40,'OB History S3'!Y:Y, 1)</f>
        <v>6</v>
      </c>
      <c r="AI40" s="2">
        <f>COUNTIFS('OB History S3'!$B:$B,$A$40,'OB History S3'!Z:Z, 1)</f>
        <v>7</v>
      </c>
    </row>
    <row r="41" spans="1:35" x14ac:dyDescent="0.25">
      <c r="A41" s="1" t="s">
        <v>249</v>
      </c>
      <c r="B41" s="2" t="s">
        <v>70</v>
      </c>
      <c r="C41" s="2" t="s">
        <v>70</v>
      </c>
      <c r="D41" s="5"/>
      <c r="E41" s="5"/>
      <c r="F41" s="5"/>
      <c r="G41" s="5"/>
      <c r="H41" s="12">
        <f>SUMIFS('OB History S3'!C:C,'OB History S3'!B:B,A41)</f>
        <v>3</v>
      </c>
      <c r="I41" s="4">
        <f>AVERAGEIFS('OB History S3'!C:C,'OB History S3'!B:B,A41)</f>
        <v>3</v>
      </c>
      <c r="J41" s="13">
        <f t="array" ref="J41">MAX(IF('OB History S3'!B:B=A41, 'OB History S3'!C:C))</f>
        <v>3</v>
      </c>
      <c r="K41" s="12">
        <f>COUNTIFS('OB History S3'!B:B,A41,'OB History S3'!D:D, 1)</f>
        <v>1</v>
      </c>
      <c r="L41" s="2">
        <f>COUNTIFS('OB History S3'!B:B,A41,'OB History S3'!D:D, 0)</f>
        <v>0</v>
      </c>
      <c r="M41" s="42">
        <f>LOOKUP(2, 1/('OB History S3'!$B:$B=A41), 'OB History S3'!$AD:$AD)</f>
        <v>1</v>
      </c>
      <c r="N41" s="12">
        <f>SUMIFS('OB History S3'!F:F,'OB History S3'!B:B,A41)</f>
        <v>3</v>
      </c>
      <c r="O41" s="2">
        <f>SUMIFS('OB History S3'!E:E,'OB History S3'!B:B,A41)-N41</f>
        <v>2</v>
      </c>
      <c r="P41" s="42">
        <f>LOOKUP(2, 1/('OB History S3'!$B:$B=A41), 'OB History S3'!$AB:$AB)</f>
        <v>0.6</v>
      </c>
      <c r="Q41" s="12">
        <f>SUMIFS('OB History S3'!H:H,'OB History S3'!B:B,A41)</f>
        <v>11</v>
      </c>
      <c r="R41" s="2">
        <f>SUMIFS('OB History S3'!G:G,'OB History S3'!B:B,A41)-Q41</f>
        <v>10</v>
      </c>
      <c r="S41" s="42">
        <f>LOOKUP(2, 1/('OB History S3'!$B:$B=A41), 'OB History S3'!$AC:$AC)</f>
        <v>0.52</v>
      </c>
      <c r="T41" s="2">
        <f>COUNTIFS('OB History S3'!$B:$B,$A$41,'OB History S3'!K:K, 1)</f>
        <v>1</v>
      </c>
      <c r="U41" s="2">
        <f>COUNTIFS('OB History S3'!$B:$B,$A$41,'OB History S3'!L:L, 1)</f>
        <v>0</v>
      </c>
      <c r="V41" s="2">
        <f>COUNTIFS('OB History S3'!$B:$B,$A$41,'OB History S3'!M:M, 1)</f>
        <v>0</v>
      </c>
      <c r="W41" s="2">
        <f>COUNTIFS('OB History S3'!$B:$B,$A$41,'OB History S3'!N:N, 1)</f>
        <v>0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0</v>
      </c>
      <c r="AH41" s="2">
        <f>COUNTIFS('OB History S3'!$B:$B,$A$41,'OB History S3'!Y:Y, 1)</f>
        <v>1</v>
      </c>
      <c r="AI41" s="2">
        <f>COUNTIFS('OB History S3'!$B:$B,$A$41,'OB History S3'!Z:Z, 1)</f>
        <v>1</v>
      </c>
    </row>
    <row r="42" spans="1:35" x14ac:dyDescent="0.25">
      <c r="A42" s="1" t="s">
        <v>12</v>
      </c>
      <c r="B42" s="6" t="s">
        <v>98</v>
      </c>
      <c r="C42" s="1" t="s">
        <v>131</v>
      </c>
      <c r="D42" s="5">
        <v>2</v>
      </c>
      <c r="E42" s="5">
        <v>1</v>
      </c>
      <c r="F42" s="5">
        <v>1</v>
      </c>
      <c r="G42" s="5"/>
      <c r="H42" s="12">
        <f>SUMIFS('OB History S3'!C:C,'OB History S3'!B:B,A42)</f>
        <v>649</v>
      </c>
      <c r="I42" s="4">
        <f>AVERAGEIFS('OB History S3'!C:C,'OB History S3'!B:B,A42)</f>
        <v>24.037037037037038</v>
      </c>
      <c r="J42" s="13">
        <f t="array" ref="J42">MAX(IF('OB History S3'!B:B=A42, 'OB History S3'!C:C))</f>
        <v>40</v>
      </c>
      <c r="K42" s="12">
        <f>COUNTIFS('OB History S3'!B:B,A42,'OB History S3'!D:D, 1)</f>
        <v>12</v>
      </c>
      <c r="L42" s="2">
        <f>COUNTIFS('OB History S3'!B:B,A42,'OB History S3'!D:D, 0)</f>
        <v>15</v>
      </c>
      <c r="M42" s="42">
        <f>LOOKUP(2, 1/('OB History S3'!$B:$B=A42), 'OB History S3'!$AD:$AD)</f>
        <v>0.44444444444444442</v>
      </c>
      <c r="N42" s="12">
        <f>SUMIFS('OB History S3'!F:F,'OB History S3'!B:B,A42)</f>
        <v>56</v>
      </c>
      <c r="O42" s="2">
        <f>SUMIFS('OB History S3'!E:E,'OB History S3'!B:B,A42)-N42</f>
        <v>58</v>
      </c>
      <c r="P42" s="42">
        <f>LOOKUP(2, 1/('OB History S3'!$B:$B=A42), 'OB History S3'!$AB:$AB)</f>
        <v>0.49814814814814817</v>
      </c>
      <c r="Q42" s="12">
        <f>SUMIFS('OB History S3'!H:H,'OB History S3'!B:B,A42)</f>
        <v>228</v>
      </c>
      <c r="R42" s="2">
        <f>SUMIFS('OB History S3'!G:G,'OB History S3'!B:B,A42)-Q42</f>
        <v>249</v>
      </c>
      <c r="S42" s="42">
        <f>LOOKUP(2, 1/('OB History S3'!$B:$B=A42), 'OB History S3'!$AC:$AC)</f>
        <v>0.48111111111111104</v>
      </c>
      <c r="T42" s="2">
        <f>COUNTIFS('OB History S3'!$B:$B,$A$42,'OB History S3'!K:K, 1)</f>
        <v>5</v>
      </c>
      <c r="U42" s="2">
        <f>COUNTIFS('OB History S3'!$B:$B,$A$42,'OB History S3'!L:L, 1)</f>
        <v>4</v>
      </c>
      <c r="V42" s="2">
        <f>COUNTIFS('OB History S3'!$B:$B,$A$42,'OB History S3'!M:M, 1)</f>
        <v>1</v>
      </c>
      <c r="W42" s="2">
        <f>COUNTIFS('OB History S3'!$B:$B,$A$42,'OB History S3'!N:N, 1)</f>
        <v>12</v>
      </c>
      <c r="X42" s="2">
        <f>COUNTIFS('OB History S3'!$B:$B,$A$42,'OB History S3'!O:O, 1)</f>
        <v>3</v>
      </c>
      <c r="Y42" s="2">
        <f>COUNTIFS('OB History S3'!$B:$B,$A$42,'OB History S3'!P:P, 1)</f>
        <v>0</v>
      </c>
      <c r="Z42" s="2">
        <f>COUNTIFS('OB History S3'!$B:$B,$A$42,'OB History S3'!Q:Q, 1)</f>
        <v>1</v>
      </c>
      <c r="AA42" s="2">
        <f>COUNTIFS('OB History S3'!$B:$B,$A$42,'OB History S3'!R:R, 1)</f>
        <v>3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1</v>
      </c>
      <c r="AE42" s="2">
        <f>COUNTIFS('OB History S3'!$B:$B,$A$42,'OB History S3'!V:V, 1)</f>
        <v>0</v>
      </c>
      <c r="AF42" s="2">
        <f>COUNTIFS('OB History S3'!$B:$B,$A$42,'OB History S3'!W:W, 1)</f>
        <v>2</v>
      </c>
      <c r="AG42" s="2">
        <f>COUNTIFS('OB History S3'!$B:$B,$A$42,'OB History S3'!X:X, 1)</f>
        <v>10</v>
      </c>
      <c r="AH42" s="2">
        <f>COUNTIFS('OB History S3'!$B:$B,$A$42,'OB History S3'!Y:Y, 1)</f>
        <v>7</v>
      </c>
      <c r="AI42" s="2">
        <f>COUNTIFS('OB History S3'!$B:$B,$A$42,'OB History S3'!Z:Z, 1)</f>
        <v>6</v>
      </c>
    </row>
    <row r="43" spans="1:35" x14ac:dyDescent="0.25">
      <c r="A43" s="1" t="s">
        <v>2</v>
      </c>
      <c r="B43" s="6" t="s">
        <v>54</v>
      </c>
      <c r="C43" s="2" t="s">
        <v>70</v>
      </c>
      <c r="D43" s="5">
        <v>8</v>
      </c>
      <c r="E43" s="5"/>
      <c r="F43" s="5">
        <v>1</v>
      </c>
      <c r="G43" s="5"/>
      <c r="H43" s="12">
        <f>SUMIFS('OB History S3'!C:C,'OB History S3'!B:B,A43)</f>
        <v>862</v>
      </c>
      <c r="I43" s="4">
        <f>AVERAGEIFS('OB History S3'!C:C,'OB History S3'!B:B,A43)</f>
        <v>33.153846153846153</v>
      </c>
      <c r="J43" s="13">
        <f t="array" ref="J43">MAX(IF('OB History S3'!B:B=A43, 'OB History S3'!C:C))</f>
        <v>53</v>
      </c>
      <c r="K43" s="12">
        <f>COUNTIFS('OB History S3'!B:B,A43,'OB History S3'!D:D, 1)</f>
        <v>20</v>
      </c>
      <c r="L43" s="2">
        <f>COUNTIFS('OB History S3'!B:B,A43,'OB History S3'!D:D, 0)</f>
        <v>6</v>
      </c>
      <c r="M43" s="42">
        <f>LOOKUP(2, 1/('OB History S3'!$B:$B=A43), 'OB History S3'!$AD:$AD)</f>
        <v>0.76923076923076927</v>
      </c>
      <c r="N43" s="12">
        <f>SUMIFS('OB History S3'!F:F,'OB History S3'!B:B,A43)</f>
        <v>69</v>
      </c>
      <c r="O43" s="2">
        <f>SUMIFS('OB History S3'!E:E,'OB History S3'!B:B,A43)-N43</f>
        <v>38</v>
      </c>
      <c r="P43" s="42">
        <f>LOOKUP(2, 1/('OB History S3'!$B:$B=A43), 'OB History S3'!$AB:$AB)</f>
        <v>0.66730769230769227</v>
      </c>
      <c r="Q43" s="12">
        <f>SUMIFS('OB History S3'!H:H,'OB History S3'!B:B,A43)</f>
        <v>253</v>
      </c>
      <c r="R43" s="2">
        <f>SUMIFS('OB History S3'!G:G,'OB History S3'!B:B,A43)-Q43</f>
        <v>186</v>
      </c>
      <c r="S43" s="42">
        <f>LOOKUP(2, 1/('OB History S3'!$B:$B=A43), 'OB History S3'!$AC:$AC)</f>
        <v>0.59076923076923071</v>
      </c>
      <c r="T43" s="2">
        <f>COUNTIFS('OB History S3'!$B:$B,$A$43,'OB History S3'!K:K, 1)</f>
        <v>9</v>
      </c>
      <c r="U43" s="2">
        <f>COUNTIFS('OB History S3'!$B:$B,$A$43,'OB History S3'!L:L, 1)</f>
        <v>9</v>
      </c>
      <c r="V43" s="2">
        <f>COUNTIFS('OB History S3'!$B:$B,$A$43,'OB History S3'!M:M, 1)</f>
        <v>2</v>
      </c>
      <c r="W43" s="2">
        <f>COUNTIFS('OB History S3'!$B:$B,$A$43,'OB History S3'!N:N, 1)</f>
        <v>6</v>
      </c>
      <c r="X43" s="2">
        <f>COUNTIFS('OB History S3'!$B:$B,$A$43,'OB History S3'!O:O, 1)</f>
        <v>2</v>
      </c>
      <c r="Y43" s="2">
        <f>COUNTIFS('OB History S3'!$B:$B,$A$43,'OB History S3'!P:P, 1)</f>
        <v>4</v>
      </c>
      <c r="Z43" s="2">
        <f>COUNTIFS('OB History S3'!$B:$B,$A$43,'OB History S3'!Q:Q, 1)</f>
        <v>4</v>
      </c>
      <c r="AA43" s="2">
        <f>COUNTIFS('OB History S3'!$B:$B,$A$43,'OB History S3'!R:R, 1)</f>
        <v>3</v>
      </c>
      <c r="AB43" s="2">
        <f>COUNTIFS('OB History S3'!$B:$B,$A$43,'OB History S3'!S:S, 1)</f>
        <v>0</v>
      </c>
      <c r="AC43" s="2">
        <f>COUNTIFS('OB History S3'!$B:$B,$A$43,'OB History S3'!T:T, 1)</f>
        <v>2</v>
      </c>
      <c r="AD43" s="2">
        <f>COUNTIFS('OB History S3'!$B:$B,$A$43,'OB History S3'!U:U, 1)</f>
        <v>1</v>
      </c>
      <c r="AE43" s="2">
        <f>COUNTIFS('OB History S3'!$B:$B,$A$43,'OB History S3'!V:V, 1)</f>
        <v>0</v>
      </c>
      <c r="AF43" s="2">
        <f>COUNTIFS('OB History S3'!$B:$B,$A$43,'OB History S3'!W:W, 1)</f>
        <v>2</v>
      </c>
      <c r="AG43" s="2">
        <f>COUNTIFS('OB History S3'!$B:$B,$A$43,'OB History S3'!X:X, 1)</f>
        <v>11</v>
      </c>
      <c r="AH43" s="2">
        <f>COUNTIFS('OB History S3'!$B:$B,$A$43,'OB History S3'!Y:Y, 1)</f>
        <v>9</v>
      </c>
      <c r="AI43" s="2">
        <f>COUNTIFS('OB History S3'!$B:$B,$A$43,'OB History S3'!Z:Z, 1)</f>
        <v>5</v>
      </c>
    </row>
    <row r="44" spans="1:35" x14ac:dyDescent="0.25">
      <c r="A44" s="1" t="s">
        <v>5</v>
      </c>
      <c r="B44" s="6" t="s">
        <v>98</v>
      </c>
      <c r="C44" s="1" t="s">
        <v>131</v>
      </c>
      <c r="D44" s="5"/>
      <c r="E44" s="5"/>
      <c r="F44" s="5"/>
      <c r="G44" s="5"/>
      <c r="H44" s="12">
        <f>SUMIFS('OB History S3'!C:C,'OB History S3'!B:B,A44)</f>
        <v>501</v>
      </c>
      <c r="I44" s="4">
        <f>AVERAGEIFS('OB History S3'!C:C,'OB History S3'!B:B,A44)</f>
        <v>23.857142857142858</v>
      </c>
      <c r="J44" s="13">
        <f t="array" ref="J44">MAX(IF('OB History S3'!B:B=A44, 'OB History S3'!C:C))</f>
        <v>36</v>
      </c>
      <c r="K44" s="12">
        <f>COUNTIFS('OB History S3'!B:B,A44,'OB History S3'!D:D, 1)</f>
        <v>7</v>
      </c>
      <c r="L44" s="2">
        <f>COUNTIFS('OB History S3'!B:B,A44,'OB History S3'!D:D, 0)</f>
        <v>14</v>
      </c>
      <c r="M44" s="42">
        <f>LOOKUP(2, 1/('OB History S3'!$B:$B=A44), 'OB History S3'!$AD:$AD)</f>
        <v>0.33333333333333331</v>
      </c>
      <c r="N44" s="12">
        <f>SUMIFS('OB History S3'!F:F,'OB History S3'!B:B,A44)</f>
        <v>41</v>
      </c>
      <c r="O44" s="2">
        <f>SUMIFS('OB History S3'!E:E,'OB History S3'!B:B,A44)-N44</f>
        <v>52</v>
      </c>
      <c r="P44" s="42">
        <f>LOOKUP(2, 1/('OB History S3'!$B:$B=A44), 'OB History S3'!$AB:$AB)</f>
        <v>0.42857142857142855</v>
      </c>
      <c r="Q44" s="12">
        <f>SUMIFS('OB History S3'!H:H,'OB History S3'!B:B,A44)</f>
        <v>188</v>
      </c>
      <c r="R44" s="2">
        <f>SUMIFS('OB History S3'!G:G,'OB History S3'!B:B,A44)-Q44</f>
        <v>201</v>
      </c>
      <c r="S44" s="42">
        <f>LOOKUP(2, 1/('OB History S3'!$B:$B=A44), 'OB History S3'!$AC:$AC)</f>
        <v>0.4771428571428572</v>
      </c>
      <c r="T44" s="2">
        <f>COUNTIFS('OB History S3'!$B:$B,$A$44,'OB History S3'!K:K, 1)</f>
        <v>8</v>
      </c>
      <c r="U44" s="2">
        <f>COUNTIFS('OB History S3'!$B:$B,$A$44,'OB History S3'!L:L, 1)</f>
        <v>0</v>
      </c>
      <c r="V44" s="2">
        <f>COUNTIFS('OB History S3'!$B:$B,$A$44,'OB History S3'!M:M, 1)</f>
        <v>3</v>
      </c>
      <c r="W44" s="2">
        <f>COUNTIFS('OB History S3'!$B:$B,$A$44,'OB History S3'!N:N, 1)</f>
        <v>4</v>
      </c>
      <c r="X44" s="2">
        <f>COUNTIFS('OB History S3'!$B:$B,$A$44,'OB History S3'!O:O, 1)</f>
        <v>1</v>
      </c>
      <c r="Y44" s="2">
        <f>COUNTIFS('OB History S3'!$B:$B,$A$44,'OB History S3'!P:P, 1)</f>
        <v>2</v>
      </c>
      <c r="Z44" s="2">
        <f>COUNTIFS('OB History S3'!$B:$B,$A$44,'OB History S3'!Q:Q, 1)</f>
        <v>1</v>
      </c>
      <c r="AA44" s="2">
        <f>COUNTIFS('OB History S3'!$B:$B,$A$44,'OB History S3'!R:R, 1)</f>
        <v>1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4</v>
      </c>
      <c r="AG44" s="2">
        <f>COUNTIFS('OB History S3'!$B:$B,$A$44,'OB History S3'!X:X, 1)</f>
        <v>6</v>
      </c>
      <c r="AH44" s="2">
        <f>COUNTIFS('OB History S3'!$B:$B,$A$44,'OB History S3'!Y:Y, 1)</f>
        <v>4</v>
      </c>
      <c r="AI44" s="2">
        <f>COUNTIFS('OB History S3'!$B:$B,$A$44,'OB History S3'!Z:Z, 1)</f>
        <v>7</v>
      </c>
    </row>
    <row r="45" spans="1:35" x14ac:dyDescent="0.25">
      <c r="A45" s="1" t="s">
        <v>32</v>
      </c>
      <c r="B45" s="2" t="s">
        <v>70</v>
      </c>
      <c r="C45" s="2" t="s">
        <v>70</v>
      </c>
      <c r="D45" s="5">
        <v>2</v>
      </c>
      <c r="E45" s="5"/>
      <c r="F45" s="5"/>
      <c r="G45" s="5"/>
      <c r="H45" s="12">
        <f>SUMIFS('OB History S3'!C:C,'OB History S3'!B:B,A45)</f>
        <v>469</v>
      </c>
      <c r="I45" s="4">
        <f>AVERAGEIFS('OB History S3'!C:C,'OB History S3'!B:B,A45)</f>
        <v>15.129032258064516</v>
      </c>
      <c r="J45" s="13">
        <f t="array" ref="J45">MAX(IF('OB History S3'!B:B=A45, 'OB History S3'!C:C))</f>
        <v>26</v>
      </c>
      <c r="K45" s="12">
        <f>COUNTIFS('OB History S3'!B:B,A45,'OB History S3'!D:D, 1)</f>
        <v>10</v>
      </c>
      <c r="L45" s="2">
        <f>COUNTIFS('OB History S3'!B:B,A45,'OB History S3'!D:D, 0)</f>
        <v>21</v>
      </c>
      <c r="M45" s="42">
        <f>LOOKUP(2, 1/('OB History S3'!$B:$B=A45), 'OB History S3'!$AD:$AD)</f>
        <v>0.32258064516129031</v>
      </c>
      <c r="N45" s="12">
        <f>SUMIFS('OB History S3'!F:F,'OB History S3'!B:B,A45)</f>
        <v>58</v>
      </c>
      <c r="O45" s="2">
        <f>SUMIFS('OB History S3'!E:E,'OB History S3'!B:B,A45)-N45</f>
        <v>76</v>
      </c>
      <c r="P45" s="42">
        <f>LOOKUP(2, 1/('OB History S3'!$B:$B=A45), 'OB History S3'!$AB:$AB)</f>
        <v>0.42419354838709689</v>
      </c>
      <c r="Q45" s="12">
        <f>SUMIFS('OB History S3'!H:H,'OB History S3'!B:B,A45)</f>
        <v>263</v>
      </c>
      <c r="R45" s="2">
        <f>SUMIFS('OB History S3'!G:G,'OB History S3'!B:B,A45)-Q45</f>
        <v>291</v>
      </c>
      <c r="S45" s="42">
        <f>LOOKUP(2, 1/('OB History S3'!$B:$B=A45), 'OB History S3'!$AC:$AC)</f>
        <v>0.47290322580645161</v>
      </c>
      <c r="T45" s="2">
        <f>COUNTIFS('OB History S3'!$B:$B,$A$45,'OB History S3'!K:K, 1)</f>
        <v>3</v>
      </c>
      <c r="U45" s="2">
        <f>COUNTIFS('OB History S3'!$B:$B,$A$45,'OB History S3'!L:L, 1)</f>
        <v>0</v>
      </c>
      <c r="V45" s="2">
        <f>COUNTIFS('OB History S3'!$B:$B,$A$45,'OB History S3'!M:M, 1)</f>
        <v>1</v>
      </c>
      <c r="W45" s="2">
        <f>COUNTIFS('OB History S3'!$B:$B,$A$45,'OB History S3'!N:N, 1)</f>
        <v>10</v>
      </c>
      <c r="X45" s="2">
        <f>COUNTIFS('OB History S3'!$B:$B,$A$45,'OB History S3'!O:O, 1)</f>
        <v>1</v>
      </c>
      <c r="Y45" s="2">
        <f>COUNTIFS('OB History S3'!$B:$B,$A$45,'OB History S3'!P:P, 1)</f>
        <v>1</v>
      </c>
      <c r="Z45" s="2">
        <f>COUNTIFS('OB History S3'!$B:$B,$A$45,'OB History S3'!Q:Q, 1)</f>
        <v>3</v>
      </c>
      <c r="AA45" s="2">
        <f>COUNTIFS('OB History S3'!$B:$B,$A$45,'OB History S3'!R:R, 1)</f>
        <v>3</v>
      </c>
      <c r="AB45" s="2">
        <f>COUNTIFS('OB History S3'!$B:$B,$A$45,'OB History S3'!S:S, 1)</f>
        <v>2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3</v>
      </c>
      <c r="AG45" s="2">
        <f>COUNTIFS('OB History S3'!$B:$B,$A$45,'OB History S3'!X:X, 1)</f>
        <v>12</v>
      </c>
      <c r="AH45" s="2">
        <f>COUNTIFS('OB History S3'!$B:$B,$A$45,'OB History S3'!Y:Y, 1)</f>
        <v>9</v>
      </c>
      <c r="AI45" s="2">
        <f>COUNTIFS('OB History S3'!$B:$B,$A$45,'OB History S3'!Z:Z, 1)</f>
        <v>9</v>
      </c>
    </row>
    <row r="46" spans="1:35" x14ac:dyDescent="0.25">
      <c r="A46" s="1" t="s">
        <v>207</v>
      </c>
      <c r="B46" s="2" t="s">
        <v>70</v>
      </c>
      <c r="C46" s="2" t="s">
        <v>70</v>
      </c>
      <c r="D46" s="5"/>
      <c r="E46" s="5"/>
      <c r="F46" s="5"/>
      <c r="G46" s="5"/>
      <c r="H46" s="12">
        <f>SUMIFS('OB History S3'!C:C,'OB History S3'!B:B,A46)</f>
        <v>12</v>
      </c>
      <c r="I46" s="4">
        <f>AVERAGEIFS('OB History S3'!C:C,'OB History S3'!B:B,A46)</f>
        <v>6</v>
      </c>
      <c r="J46" s="13">
        <f t="array" ref="J46">MAX(IF('OB History S3'!B:B=A46, 'OB History S3'!C:C))</f>
        <v>7</v>
      </c>
      <c r="K46" s="12">
        <f>COUNTIFS('OB History S3'!B:B,A46,'OB History S3'!D:D, 1)</f>
        <v>0</v>
      </c>
      <c r="L46" s="2">
        <f>COUNTIFS('OB History S3'!B:B,A46,'OB History S3'!D:D, 0)</f>
        <v>2</v>
      </c>
      <c r="M46" s="42">
        <f>LOOKUP(2, 1/('OB History S3'!$B:$B=A46), 'OB History S3'!$AD:$AD)</f>
        <v>0</v>
      </c>
      <c r="N46" s="12">
        <f>SUMIFS('OB History S3'!F:F,'OB History S3'!B:B,A46)</f>
        <v>1</v>
      </c>
      <c r="O46" s="2">
        <f>SUMIFS('OB History S3'!E:E,'OB History S3'!B:B,A46)-N46</f>
        <v>6</v>
      </c>
      <c r="P46" s="42">
        <f>LOOKUP(2, 1/('OB History S3'!$B:$B=A46), 'OB History S3'!$AB:$AB)</f>
        <v>0.125</v>
      </c>
      <c r="Q46" s="12">
        <f>SUMIFS('OB History S3'!H:H,'OB History S3'!B:B,A46)</f>
        <v>9</v>
      </c>
      <c r="R46" s="2">
        <f>SUMIFS('OB History S3'!G:G,'OB History S3'!B:B,A46)-Q46</f>
        <v>19</v>
      </c>
      <c r="S46" s="42">
        <f>LOOKUP(2, 1/('OB History S3'!$B:$B=A46), 'OB History S3'!$AC:$AC)</f>
        <v>0.315</v>
      </c>
      <c r="T46" s="2">
        <f>COUNTIFS('OB History S3'!$B:$B,$A$46,'OB History S3'!K:K, 1)</f>
        <v>0</v>
      </c>
      <c r="U46" s="2">
        <f>COUNTIFS('OB History S3'!$B:$B,$A$46,'OB History S3'!L:L, 1)</f>
        <v>1</v>
      </c>
      <c r="V46" s="2">
        <f>COUNTIFS('OB History S3'!$B:$B,$A$46,'OB History S3'!M:M, 1)</f>
        <v>0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0</v>
      </c>
      <c r="AH46" s="2">
        <f>COUNTIFS('OB History S3'!$B:$B,$A$46,'OB History S3'!Y:Y, 1)</f>
        <v>0</v>
      </c>
      <c r="AI46" s="2">
        <f>COUNTIFS('OB History S3'!$B:$B,$A$46,'OB History S3'!Z:Z, 1)</f>
        <v>0</v>
      </c>
    </row>
    <row r="47" spans="1:35" x14ac:dyDescent="0.25">
      <c r="A47" s="1" t="s">
        <v>113</v>
      </c>
      <c r="B47" s="2" t="s">
        <v>70</v>
      </c>
      <c r="C47" s="2" t="s">
        <v>70</v>
      </c>
      <c r="D47" s="5">
        <v>4</v>
      </c>
      <c r="E47" s="5"/>
      <c r="F47" s="5"/>
      <c r="G47" s="5"/>
      <c r="H47" s="12">
        <f>SUMIFS('OB History S3'!C:C,'OB History S3'!B:B,A47)</f>
        <v>642</v>
      </c>
      <c r="I47" s="4">
        <f>AVERAGEIFS('OB History S3'!C:C,'OB History S3'!B:B,A47)</f>
        <v>23.777777777777779</v>
      </c>
      <c r="J47" s="13">
        <f t="array" ref="J47">MAX(IF('OB History S3'!B:B=A47, 'OB History S3'!C:C))</f>
        <v>52</v>
      </c>
      <c r="K47" s="12">
        <f>COUNTIFS('OB History S3'!B:B,A47,'OB History S3'!D:D, 1)</f>
        <v>20</v>
      </c>
      <c r="L47" s="2">
        <f>COUNTIFS('OB History S3'!B:B,A47,'OB History S3'!D:D, 0)</f>
        <v>7</v>
      </c>
      <c r="M47" s="42">
        <f>LOOKUP(2, 1/('OB History S3'!$B:$B=A47), 'OB History S3'!$AD:$AD)</f>
        <v>0.7407407407407407</v>
      </c>
      <c r="N47" s="12">
        <f>SUMIFS('OB History S3'!F:F,'OB History S3'!B:B,A47)</f>
        <v>66</v>
      </c>
      <c r="O47" s="2">
        <f>SUMIFS('OB History S3'!E:E,'OB History S3'!B:B,A47)-N47</f>
        <v>44</v>
      </c>
      <c r="P47" s="42">
        <f>LOOKUP(2, 1/('OB History S3'!$B:$B=A47), 'OB History S3'!$AB:$AB)</f>
        <v>0.61555555555555541</v>
      </c>
      <c r="Q47" s="12">
        <f>SUMIFS('OB History S3'!H:H,'OB History S3'!B:B,A47)</f>
        <v>243</v>
      </c>
      <c r="R47" s="2">
        <f>SUMIFS('OB History S3'!G:G,'OB History S3'!B:B,A47)-Q47</f>
        <v>204</v>
      </c>
      <c r="S47" s="42">
        <f>LOOKUP(2, 1/('OB History S3'!$B:$B=A47), 'OB History S3'!$AC:$AC)</f>
        <v>0.55592592592592593</v>
      </c>
      <c r="T47" s="2">
        <f>COUNTIFS('OB History S3'!$B:$B,$A$47,'OB History S3'!K:K, 1)</f>
        <v>8</v>
      </c>
      <c r="U47" s="2">
        <f>COUNTIFS('OB History S3'!$B:$B,$A$47,'OB History S3'!L:L, 1)</f>
        <v>8</v>
      </c>
      <c r="V47" s="2">
        <f>COUNTIFS('OB History S3'!$B:$B,$A$47,'OB History S3'!M:M, 1)</f>
        <v>1</v>
      </c>
      <c r="W47" s="2">
        <f>COUNTIFS('OB History S3'!$B:$B,$A$47,'OB History S3'!N:N, 1)</f>
        <v>6</v>
      </c>
      <c r="X47" s="2">
        <f>COUNTIFS('OB History S3'!$B:$B,$A$47,'OB History S3'!O:O, 1)</f>
        <v>4</v>
      </c>
      <c r="Y47" s="2">
        <f>COUNTIFS('OB History S3'!$B:$B,$A$47,'OB History S3'!P:P, 1)</f>
        <v>2</v>
      </c>
      <c r="Z47" s="2">
        <f>COUNTIFS('OB History S3'!$B:$B,$A$47,'OB History S3'!Q:Q, 1)</f>
        <v>4</v>
      </c>
      <c r="AA47" s="2">
        <f>COUNTIFS('OB History S3'!$B:$B,$A$47,'OB History S3'!R:R, 1)</f>
        <v>1</v>
      </c>
      <c r="AB47" s="2">
        <f>COUNTIFS('OB History S3'!$B:$B,$A$47,'OB History S3'!S:S, 1)</f>
        <v>0</v>
      </c>
      <c r="AC47" s="2">
        <f>COUNTIFS('OB History S3'!$B:$B,$A$47,'OB History S3'!T:T, 1)</f>
        <v>1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6</v>
      </c>
      <c r="AG47" s="2">
        <f>COUNTIFS('OB History S3'!$B:$B,$A$47,'OB History S3'!X:X, 1)</f>
        <v>10</v>
      </c>
      <c r="AH47" s="2">
        <f>COUNTIFS('OB History S3'!$B:$B,$A$47,'OB History S3'!Y:Y, 1)</f>
        <v>8</v>
      </c>
      <c r="AI47" s="2">
        <f>COUNTIFS('OB History S3'!$B:$B,$A$47,'OB History S3'!Z:Z, 1)</f>
        <v>6</v>
      </c>
    </row>
    <row r="48" spans="1:35" x14ac:dyDescent="0.25">
      <c r="A48" s="1" t="s">
        <v>34</v>
      </c>
      <c r="B48" s="6" t="s">
        <v>54</v>
      </c>
      <c r="C48" s="2" t="s">
        <v>70</v>
      </c>
      <c r="D48" s="5"/>
      <c r="E48" s="5"/>
      <c r="F48" s="5"/>
      <c r="G48" s="5"/>
      <c r="H48" s="12">
        <f>SUMIFS('OB History S3'!C:C,'OB History S3'!B:B,A48)</f>
        <v>154</v>
      </c>
      <c r="I48" s="4">
        <f>AVERAGEIFS('OB History S3'!C:C,'OB History S3'!B:B,A48)</f>
        <v>22</v>
      </c>
      <c r="J48" s="13">
        <f t="array" ref="J48">MAX(IF('OB History S3'!B:B=A48, 'OB History S3'!C:C))</f>
        <v>28</v>
      </c>
      <c r="K48" s="12">
        <f>COUNTIFS('OB History S3'!B:B,A48,'OB History S3'!D:D, 1)</f>
        <v>5</v>
      </c>
      <c r="L48" s="2">
        <f>COUNTIFS('OB History S3'!B:B,A48,'OB History S3'!D:D, 0)</f>
        <v>2</v>
      </c>
      <c r="M48" s="42">
        <f>LOOKUP(2, 1/('OB History S3'!$B:$B=A48), 'OB History S3'!$AD:$AD)</f>
        <v>0.7142857142857143</v>
      </c>
      <c r="N48" s="12">
        <f>SUMIFS('OB History S3'!F:F,'OB History S3'!B:B,A48)</f>
        <v>16</v>
      </c>
      <c r="O48" s="2">
        <f>SUMIFS('OB History S3'!E:E,'OB History S3'!B:B,A48)-N48</f>
        <v>11</v>
      </c>
      <c r="P48" s="42">
        <f>LOOKUP(2, 1/('OB History S3'!$B:$B=A48), 'OB History S3'!$AB:$AB)</f>
        <v>0.58571428571428563</v>
      </c>
      <c r="Q48" s="12">
        <f>SUMIFS('OB History S3'!H:H,'OB History S3'!B:B,A48)</f>
        <v>64</v>
      </c>
      <c r="R48" s="2">
        <f>SUMIFS('OB History S3'!G:G,'OB History S3'!B:B,A48)-Q48</f>
        <v>46</v>
      </c>
      <c r="S48" s="42">
        <f>LOOKUP(2, 1/('OB History S3'!$B:$B=A48), 'OB History S3'!$AC:$AC)</f>
        <v>0.56714285714285706</v>
      </c>
      <c r="T48" s="2">
        <f>COUNTIFS('OB History S3'!$B:$B,$A$48,'OB History S3'!K:K, 1)</f>
        <v>2</v>
      </c>
      <c r="U48" s="2">
        <f>COUNTIFS('OB History S3'!$B:$B,$A$48,'OB History S3'!L:L, 1)</f>
        <v>2</v>
      </c>
      <c r="V48" s="2">
        <f>COUNTIFS('OB History S3'!$B:$B,$A$48,'OB History S3'!M:M, 1)</f>
        <v>2</v>
      </c>
      <c r="W48" s="2">
        <f>COUNTIFS('OB History S3'!$B:$B,$A$48,'OB History S3'!N:N, 1)</f>
        <v>0</v>
      </c>
      <c r="X48" s="2">
        <f>COUNTIFS('OB History S3'!$B:$B,$A$48,'OB History S3'!O:O, 1)</f>
        <v>0</v>
      </c>
      <c r="Y48" s="2">
        <f>COUNTIFS('OB History S3'!$B:$B,$A$48,'OB History S3'!P:P, 1)</f>
        <v>1</v>
      </c>
      <c r="Z48" s="2">
        <f>COUNTIFS('OB History S3'!$B:$B,$A$48,'OB History S3'!Q:Q, 1)</f>
        <v>0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0</v>
      </c>
      <c r="AG48" s="2">
        <f>COUNTIFS('OB History S3'!$B:$B,$A$48,'OB History S3'!X:X, 1)</f>
        <v>3</v>
      </c>
      <c r="AH48" s="2">
        <f>COUNTIFS('OB History S3'!$B:$B,$A$48,'OB History S3'!Y:Y, 1)</f>
        <v>3</v>
      </c>
      <c r="AI48" s="2">
        <f>COUNTIFS('OB History S3'!$B:$B,$A$48,'OB History S3'!Z:Z, 1)</f>
        <v>1</v>
      </c>
    </row>
    <row r="49" spans="1:35" x14ac:dyDescent="0.25">
      <c r="A49" s="1" t="s">
        <v>259</v>
      </c>
      <c r="B49" s="6" t="s">
        <v>70</v>
      </c>
      <c r="C49" s="2" t="s">
        <v>70</v>
      </c>
      <c r="D49" s="5"/>
      <c r="E49" s="5"/>
      <c r="F49" s="5"/>
      <c r="G49" s="5"/>
      <c r="H49" s="12">
        <f>SUMIFS('OB History S3'!C:C,'OB History S3'!B:B,A49)</f>
        <v>34</v>
      </c>
      <c r="I49" s="4">
        <f>AVERAGEIFS('OB History S3'!C:C,'OB History S3'!B:B,A49)</f>
        <v>11.333333333333334</v>
      </c>
      <c r="J49" s="13">
        <f t="array" ref="J49">MAX(IF('OB History S3'!B:B=A49, 'OB History S3'!C:C))</f>
        <v>14</v>
      </c>
      <c r="K49" s="12">
        <f>COUNTIFS('OB History S3'!B:B,A49,'OB History S3'!D:D, 1)</f>
        <v>2</v>
      </c>
      <c r="L49" s="2">
        <f>COUNTIFS('OB History S3'!B:B,A49,'OB History S3'!D:D, 0)</f>
        <v>1</v>
      </c>
      <c r="M49" s="42">
        <f>LOOKUP(2, 1/('OB History S3'!$B:$B=A49), 'OB History S3'!$AD:$AD)</f>
        <v>0.66666666666666663</v>
      </c>
      <c r="N49" s="12">
        <f>SUMIFS('OB History S3'!F:F,'OB History S3'!B:B,A49)</f>
        <v>8</v>
      </c>
      <c r="O49" s="2">
        <f>SUMIFS('OB History S3'!E:E,'OB History S3'!B:B,A49)-N49</f>
        <v>4</v>
      </c>
      <c r="P49" s="42">
        <f>LOOKUP(2, 1/('OB History S3'!$B:$B=A49), 'OB History S3'!$AB:$AB)</f>
        <v>0.71666666666666667</v>
      </c>
      <c r="Q49" s="12">
        <f>SUMIFS('OB History S3'!H:H,'OB History S3'!B:B,A49)</f>
        <v>28</v>
      </c>
      <c r="R49" s="2">
        <f>SUMIFS('OB History S3'!G:G,'OB History S3'!B:B,A49)-Q49</f>
        <v>21</v>
      </c>
      <c r="S49" s="42">
        <f>LOOKUP(2, 1/('OB History S3'!$B:$B=A49), 'OB History S3'!$AC:$AC)</f>
        <v>0.6</v>
      </c>
      <c r="T49" s="2">
        <f>COUNTIFS('OB History S3'!$B:$B,$A$49,'OB History S3'!K:K, 1)</f>
        <v>0</v>
      </c>
      <c r="U49" s="2">
        <f>COUNTIFS('OB History S3'!$B:$B,$A$49,'OB History S3'!L:L, 1)</f>
        <v>2</v>
      </c>
      <c r="V49" s="2">
        <f>COUNTIFS('OB History S3'!$B:$B,$A$49,'OB History S3'!M:M, 1)</f>
        <v>0</v>
      </c>
      <c r="W49" s="2">
        <f>COUNTIFS('OB History S3'!$B:$B,$A$49,'OB History S3'!N:N, 1)</f>
        <v>1</v>
      </c>
      <c r="X49" s="2">
        <f>COUNTIFS('OB History S3'!$B:$B,$A$49,'OB History S3'!O:O, 1)</f>
        <v>0</v>
      </c>
      <c r="Y49" s="2">
        <f>COUNTIFS('OB History S3'!$B:$B,$A$49,'OB History S3'!P:P, 1)</f>
        <v>0</v>
      </c>
      <c r="Z49" s="2">
        <f>COUNTIFS('OB History S3'!$B:$B,$A$49,'OB History S3'!Q:Q, 1)</f>
        <v>2</v>
      </c>
      <c r="AA49" s="2">
        <f>COUNTIFS('OB History S3'!$B:$B,$A$49,'OB History S3'!R:R, 1)</f>
        <v>1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0</v>
      </c>
      <c r="AG49" s="2">
        <f>COUNTIFS('OB History S3'!$B:$B,$A$49,'OB History S3'!X:X, 1)</f>
        <v>1</v>
      </c>
      <c r="AH49" s="2">
        <f>COUNTIFS('OB History S3'!$B:$B,$A$49,'OB History S3'!Y:Y, 1)</f>
        <v>1</v>
      </c>
      <c r="AI49" s="2">
        <f>COUNTIFS('OB History S3'!$B:$B,$A$49,'OB History S3'!Z:Z, 1)</f>
        <v>0</v>
      </c>
    </row>
    <row r="50" spans="1:35" x14ac:dyDescent="0.25">
      <c r="A50" s="1" t="s">
        <v>119</v>
      </c>
      <c r="B50" s="6" t="s">
        <v>54</v>
      </c>
      <c r="C50" s="2" t="s">
        <v>70</v>
      </c>
      <c r="D50" s="5">
        <v>1</v>
      </c>
      <c r="E50" s="5"/>
      <c r="F50" s="5">
        <v>1</v>
      </c>
      <c r="G50" s="5"/>
      <c r="H50" s="12">
        <f>SUMIFS('OB History S3'!C:C,'OB History S3'!B:B,A50)</f>
        <v>137</v>
      </c>
      <c r="I50" s="4">
        <f>AVERAGEIFS('OB History S3'!C:C,'OB History S3'!B:B,A50)</f>
        <v>15.222222222222221</v>
      </c>
      <c r="J50" s="13">
        <f t="array" ref="J50">MAX(IF('OB History S3'!B:B=A50, 'OB History S3'!C:C))</f>
        <v>28</v>
      </c>
      <c r="K50" s="12">
        <f>COUNTIFS('OB History S3'!B:B,A50,'OB History S3'!D:D, 1)</f>
        <v>5</v>
      </c>
      <c r="L50" s="2">
        <f>COUNTIFS('OB History S3'!B:B,A50,'OB History S3'!D:D, 0)</f>
        <v>4</v>
      </c>
      <c r="M50" s="42">
        <f>LOOKUP(2, 1/('OB History S3'!$B:$B=A50), 'OB History S3'!$AD:$AD)</f>
        <v>0.55555555555555558</v>
      </c>
      <c r="N50" s="12">
        <f>SUMIFS('OB History S3'!F:F,'OB History S3'!B:B,A50)</f>
        <v>16</v>
      </c>
      <c r="O50" s="2">
        <f>SUMIFS('OB History S3'!E:E,'OB History S3'!B:B,A50)-N50</f>
        <v>18</v>
      </c>
      <c r="P50" s="42">
        <f>LOOKUP(2, 1/('OB History S3'!$B:$B=A50), 'OB History S3'!$AB:$AB)</f>
        <v>0.44666666666666671</v>
      </c>
      <c r="Q50" s="12">
        <f>SUMIFS('OB History S3'!H:H,'OB History S3'!B:B,A50)</f>
        <v>67</v>
      </c>
      <c r="R50" s="2">
        <f>SUMIFS('OB History S3'!G:G,'OB History S3'!B:B,A50)-Q50</f>
        <v>71</v>
      </c>
      <c r="S50" s="42">
        <f>LOOKUP(2, 1/('OB History S3'!$B:$B=A50), 'OB History S3'!$AC:$AC)</f>
        <v>0.47777777777777775</v>
      </c>
      <c r="T50" s="2">
        <f>COUNTIFS('OB History S3'!$B:$B,$A$50,'OB History S3'!K:K, 1)</f>
        <v>1</v>
      </c>
      <c r="U50" s="2">
        <f>COUNTIFS('OB History S3'!$B:$B,$A$50,'OB History S3'!L:L, 1)</f>
        <v>1</v>
      </c>
      <c r="V50" s="2">
        <f>COUNTIFS('OB History S3'!$B:$B,$A$50,'OB History S3'!M:M, 1)</f>
        <v>2</v>
      </c>
      <c r="W50" s="2">
        <f>COUNTIFS('OB History S3'!$B:$B,$A$50,'OB History S3'!N:N, 1)</f>
        <v>1</v>
      </c>
      <c r="X50" s="2">
        <f>COUNTIFS('OB History S3'!$B:$B,$A$50,'OB History S3'!O:O, 1)</f>
        <v>1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1</v>
      </c>
      <c r="AG50" s="2">
        <f>COUNTIFS('OB History S3'!$B:$B,$A$50,'OB History S3'!X:X, 1)</f>
        <v>3</v>
      </c>
      <c r="AH50" s="2">
        <f>COUNTIFS('OB History S3'!$B:$B,$A$50,'OB History S3'!Y:Y, 1)</f>
        <v>3</v>
      </c>
      <c r="AI50" s="2">
        <f>COUNTIFS('OB History S3'!$B:$B,$A$50,'OB History S3'!Z:Z, 1)</f>
        <v>3</v>
      </c>
    </row>
    <row r="51" spans="1:35" x14ac:dyDescent="0.25">
      <c r="A51" s="1" t="s">
        <v>15</v>
      </c>
      <c r="B51" s="2" t="s">
        <v>70</v>
      </c>
      <c r="C51" s="2" t="s">
        <v>70</v>
      </c>
      <c r="D51" s="5">
        <v>2</v>
      </c>
      <c r="E51" s="5"/>
      <c r="F51" s="5"/>
      <c r="G51" s="5"/>
      <c r="H51" s="12">
        <f>SUMIFS('OB History S3'!C:C,'OB History S3'!B:B,A51)</f>
        <v>688</v>
      </c>
      <c r="I51" s="4">
        <f>AVERAGEIFS('OB History S3'!C:C,'OB History S3'!B:B,A51)</f>
        <v>25.481481481481481</v>
      </c>
      <c r="J51" s="13">
        <f t="array" ref="J51">MAX(IF('OB History S3'!B:B=A51, 'OB History S3'!C:C))</f>
        <v>46</v>
      </c>
      <c r="K51" s="12">
        <f>COUNTIFS('OB History S3'!B:B,A51,'OB History S3'!D:D, 1)</f>
        <v>12</v>
      </c>
      <c r="L51" s="2">
        <f>COUNTIFS('OB History S3'!B:B,A51,'OB History S3'!D:D, 0)</f>
        <v>15</v>
      </c>
      <c r="M51" s="42">
        <f>LOOKUP(2, 1/('OB History S3'!$B:$B=A51), 'OB History S3'!$AD:$AD)</f>
        <v>0.44444444444444442</v>
      </c>
      <c r="N51" s="12">
        <f>SUMIFS('OB History S3'!F:F,'OB History S3'!B:B,A51)</f>
        <v>55</v>
      </c>
      <c r="O51" s="2">
        <f>SUMIFS('OB History S3'!E:E,'OB History S3'!B:B,A51)-N51</f>
        <v>58</v>
      </c>
      <c r="P51" s="42">
        <f>LOOKUP(2, 1/('OB History S3'!$B:$B=A51), 'OB History S3'!$AB:$AB)</f>
        <v>0.49259259259259264</v>
      </c>
      <c r="Q51" s="12">
        <f>SUMIFS('OB History S3'!H:H,'OB History S3'!B:B,A51)</f>
        <v>233</v>
      </c>
      <c r="R51" s="2">
        <f>SUMIFS('OB History S3'!G:G,'OB History S3'!B:B,A51)-Q51</f>
        <v>233</v>
      </c>
      <c r="S51" s="42">
        <f>LOOKUP(2, 1/('OB History S3'!$B:$B=A51), 'OB History S3'!$AC:$AC)</f>
        <v>0.50555555555555554</v>
      </c>
      <c r="T51" s="2">
        <f>COUNTIFS('OB History S3'!$B:$B,$A$51,'OB History S3'!K:K, 1)</f>
        <v>2</v>
      </c>
      <c r="U51" s="2">
        <f>COUNTIFS('OB History S3'!$B:$B,$A$51,'OB History S3'!L:L, 1)</f>
        <v>6</v>
      </c>
      <c r="V51" s="2">
        <f>COUNTIFS('OB History S3'!$B:$B,$A$51,'OB History S3'!M:M, 1)</f>
        <v>1</v>
      </c>
      <c r="W51" s="2">
        <f>COUNTIFS('OB History S3'!$B:$B,$A$51,'OB History S3'!N:N, 1)</f>
        <v>5</v>
      </c>
      <c r="X51" s="2">
        <f>COUNTIFS('OB History S3'!$B:$B,$A$51,'OB History S3'!O:O, 1)</f>
        <v>1</v>
      </c>
      <c r="Y51" s="2">
        <f>COUNTIFS('OB History S3'!$B:$B,$A$51,'OB History S3'!P:P, 1)</f>
        <v>5</v>
      </c>
      <c r="Z51" s="2">
        <f>COUNTIFS('OB History S3'!$B:$B,$A$51,'OB History S3'!Q:Q, 1)</f>
        <v>2</v>
      </c>
      <c r="AA51" s="2">
        <f>COUNTIFS('OB History S3'!$B:$B,$A$51,'OB History S3'!R:R, 1)</f>
        <v>1</v>
      </c>
      <c r="AB51" s="2">
        <f>COUNTIFS('OB History S3'!$B:$B,$A$51,'OB History S3'!S:S, 1)</f>
        <v>0</v>
      </c>
      <c r="AC51" s="2">
        <f>COUNTIFS('OB History S3'!$B:$B,$A$51,'OB History S3'!T:T, 1)</f>
        <v>1</v>
      </c>
      <c r="AD51" s="2">
        <f>COUNTIFS('OB History S3'!$B:$B,$A$51,'OB History S3'!U:U, 1)</f>
        <v>2</v>
      </c>
      <c r="AE51" s="2">
        <f>COUNTIFS('OB History S3'!$B:$B,$A$51,'OB History S3'!V:V, 1)</f>
        <v>0</v>
      </c>
      <c r="AF51" s="2">
        <f>COUNTIFS('OB History S3'!$B:$B,$A$51,'OB History S3'!W:W, 1)</f>
        <v>1</v>
      </c>
      <c r="AG51" s="2">
        <f>COUNTIFS('OB History S3'!$B:$B,$A$51,'OB History S3'!X:X, 1)</f>
        <v>9</v>
      </c>
      <c r="AH51" s="2">
        <f>COUNTIFS('OB History S3'!$B:$B,$A$51,'OB History S3'!Y:Y, 1)</f>
        <v>9</v>
      </c>
      <c r="AI51" s="2">
        <f>COUNTIFS('OB History S3'!$B:$B,$A$51,'OB History S3'!Z:Z, 1)</f>
        <v>10</v>
      </c>
    </row>
    <row r="52" spans="1:35" x14ac:dyDescent="0.25">
      <c r="A52" s="1" t="s">
        <v>253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37</v>
      </c>
      <c r="I52" s="4">
        <f>AVERAGEIFS('OB History S3'!C:C,'OB History S3'!B:B,A52)</f>
        <v>7.4</v>
      </c>
      <c r="J52" s="13">
        <f t="array" ref="J52">MAX(IF('OB History S3'!B:B=A52, 'OB History S3'!C:C))</f>
        <v>11</v>
      </c>
      <c r="K52" s="12">
        <f>COUNTIFS('OB History S3'!B:B,A52,'OB History S3'!D:D, 1)</f>
        <v>0</v>
      </c>
      <c r="L52" s="2">
        <f>COUNTIFS('OB History S3'!B:B,A52,'OB History S3'!D:D, 0)</f>
        <v>5</v>
      </c>
      <c r="M52" s="42">
        <f>LOOKUP(2, 1/('OB History S3'!$B:$B=A52), 'OB History S3'!$AD:$AD)</f>
        <v>0</v>
      </c>
      <c r="N52" s="12">
        <f>SUMIFS('OB History S3'!F:F,'OB History S3'!B:B,A52)</f>
        <v>3</v>
      </c>
      <c r="O52" s="2">
        <f>SUMIFS('OB History S3'!E:E,'OB History S3'!B:B,A52)-N52</f>
        <v>15</v>
      </c>
      <c r="P52" s="42">
        <f>LOOKUP(2, 1/('OB History S3'!$B:$B=A52), 'OB History S3'!$AB:$AB)</f>
        <v>0.13</v>
      </c>
      <c r="Q52" s="12">
        <f>SUMIFS('OB History S3'!H:H,'OB History S3'!B:B,A52)</f>
        <v>24</v>
      </c>
      <c r="R52" s="2">
        <f>SUMIFS('OB History S3'!G:G,'OB History S3'!B:B,A52)-Q52</f>
        <v>46</v>
      </c>
      <c r="S52" s="42">
        <f>LOOKUP(2, 1/('OB History S3'!$B:$B=A52), 'OB History S3'!$AC:$AC)</f>
        <v>0.32200000000000001</v>
      </c>
      <c r="T52" s="2">
        <f>COUNTIFS('OB History S3'!$B:$B,$A$52,'OB History S3'!K:K, 1)</f>
        <v>0</v>
      </c>
      <c r="U52" s="2">
        <f>COUNTIFS('OB History S3'!$B:$B,$A$52,'OB History S3'!L:L, 1)</f>
        <v>1</v>
      </c>
      <c r="V52" s="2">
        <f>COUNTIFS('OB History S3'!$B:$B,$A$52,'OB History S3'!M:M, 1)</f>
        <v>0</v>
      </c>
      <c r="W52" s="2">
        <f>COUNTIFS('OB History S3'!$B:$B,$A$52,'OB History S3'!N:N, 1)</f>
        <v>0</v>
      </c>
      <c r="X52" s="2">
        <f>COUNTIFS('OB History S3'!$B:$B,$A$52,'OB History S3'!O:O, 1)</f>
        <v>0</v>
      </c>
      <c r="Y52" s="2">
        <f>COUNTIFS('OB History S3'!$B:$B,$A$52,'OB History S3'!P:P, 1)</f>
        <v>0</v>
      </c>
      <c r="Z52" s="2">
        <f>COUNTIFS('OB History S3'!$B:$B,$A$52,'OB History S3'!Q:Q, 1)</f>
        <v>0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0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1</v>
      </c>
      <c r="AH52" s="2">
        <f>COUNTIFS('OB History S3'!$B:$B,$A$52,'OB History S3'!Y:Y, 1)</f>
        <v>0</v>
      </c>
      <c r="AI52" s="2">
        <f>COUNTIFS('OB History S3'!$B:$B,$A$52,'OB History S3'!Z:Z, 1)</f>
        <v>1</v>
      </c>
    </row>
    <row r="53" spans="1:35" x14ac:dyDescent="0.25">
      <c r="A53" s="1" t="s">
        <v>239</v>
      </c>
      <c r="B53" s="2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4</v>
      </c>
      <c r="I53" s="4">
        <f>AVERAGEIFS('OB History S3'!C:C,'OB History S3'!B:B,A53)</f>
        <v>4</v>
      </c>
      <c r="J53" s="13">
        <f t="array" ref="J53">MAX(IF('OB History S3'!B:B=A53, 'OB History S3'!C:C))</f>
        <v>4</v>
      </c>
      <c r="K53" s="12">
        <f>COUNTIFS('OB History S3'!B:B,A53,'OB History S3'!D:D, 1)</f>
        <v>0</v>
      </c>
      <c r="L53" s="2">
        <f>COUNTIFS('OB History S3'!B:B,A53,'OB History S3'!D:D, 0)</f>
        <v>1</v>
      </c>
      <c r="M53" s="42">
        <f>LOOKUP(2, 1/('OB History S3'!$B:$B=A53), 'OB History S3'!$AD:$AD)</f>
        <v>0</v>
      </c>
      <c r="N53" s="12">
        <f>SUMIFS('OB History S3'!F:F,'OB History S3'!B:B,A53)</f>
        <v>0</v>
      </c>
      <c r="O53" s="2">
        <f>SUMIFS('OB History S3'!E:E,'OB History S3'!B:B,A53)-N53</f>
        <v>3</v>
      </c>
      <c r="P53" s="42">
        <f>LOOKUP(2, 1/('OB History S3'!$B:$B=A53), 'OB History S3'!$AB:$AB)</f>
        <v>0</v>
      </c>
      <c r="Q53" s="12">
        <f>SUMIFS('OB History S3'!H:H,'OB History S3'!B:B,A53)</f>
        <v>2</v>
      </c>
      <c r="R53" s="2">
        <f>SUMIFS('OB History S3'!G:G,'OB History S3'!B:B,A53)-Q53</f>
        <v>9</v>
      </c>
      <c r="S53" s="42">
        <f>LOOKUP(2, 1/('OB History S3'!$B:$B=A53), 'OB History S3'!$AC:$AC)</f>
        <v>0.18</v>
      </c>
      <c r="T53" s="2">
        <f>COUNTIFS('OB History S3'!$B:$B,$A$53,'OB History S3'!K:K, 1)</f>
        <v>0</v>
      </c>
      <c r="U53" s="2">
        <f>COUNTIFS('OB History S3'!$B:$B,$A$53,'OB History S3'!L:L, 1)</f>
        <v>0</v>
      </c>
      <c r="V53" s="2">
        <f>COUNTIFS('OB History S3'!$B:$B,$A$53,'OB History S3'!M:M, 1)</f>
        <v>0</v>
      </c>
      <c r="W53" s="2">
        <f>COUNTIFS('OB History S3'!$B:$B,$A$53,'OB History S3'!N:N, 1)</f>
        <v>0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0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0</v>
      </c>
      <c r="AG53" s="2">
        <f>COUNTIFS('OB History S3'!$B:$B,$A$53,'OB History S3'!X:X, 1)</f>
        <v>0</v>
      </c>
      <c r="AH53" s="2">
        <f>COUNTIFS('OB History S3'!$B:$B,$A$53,'OB History S3'!Y:Y, 1)</f>
        <v>0</v>
      </c>
      <c r="AI53" s="2">
        <f>COUNTIFS('OB History S3'!$B:$B,$A$53,'OB History S3'!Z:Z, 1)</f>
        <v>0</v>
      </c>
    </row>
    <row r="54" spans="1:35" x14ac:dyDescent="0.25">
      <c r="A54" s="1" t="s">
        <v>243</v>
      </c>
      <c r="B54" s="2" t="s">
        <v>70</v>
      </c>
      <c r="C54" s="2" t="s">
        <v>70</v>
      </c>
      <c r="D54" s="5"/>
      <c r="E54" s="5"/>
      <c r="F54" s="5">
        <v>1</v>
      </c>
      <c r="G54" s="5"/>
      <c r="H54" s="12">
        <f>SUMIFS('OB History S3'!C:C,'OB History S3'!B:B,A54)</f>
        <v>281</v>
      </c>
      <c r="I54" s="4">
        <f>AVERAGEIFS('OB History S3'!C:C,'OB History S3'!B:B,A54)</f>
        <v>12.217391304347826</v>
      </c>
      <c r="J54" s="13">
        <f t="array" ref="J54">MAX(IF('OB History S3'!B:B=A54, 'OB History S3'!C:C))</f>
        <v>22</v>
      </c>
      <c r="K54" s="12">
        <f>COUNTIFS('OB History S3'!B:B,A54,'OB History S3'!D:D, 1)</f>
        <v>13</v>
      </c>
      <c r="L54" s="2">
        <f>COUNTIFS('OB History S3'!B:B,A54,'OB History S3'!D:D, 0)</f>
        <v>10</v>
      </c>
      <c r="M54" s="42">
        <f>LOOKUP(2, 1/('OB History S3'!$B:$B=A54), 'OB History S3'!$AD:$AD)</f>
        <v>0.56521739130434778</v>
      </c>
      <c r="N54" s="12">
        <f>SUMIFS('OB History S3'!F:F,'OB History S3'!B:B,A54)</f>
        <v>49</v>
      </c>
      <c r="O54" s="2">
        <f>SUMIFS('OB History S3'!E:E,'OB History S3'!B:B,A54)-N54</f>
        <v>49</v>
      </c>
      <c r="P54" s="42">
        <f>LOOKUP(2, 1/('OB History S3'!$B:$B=A54), 'OB History S3'!$AB:$AB)</f>
        <v>0.48478260869565221</v>
      </c>
      <c r="Q54" s="12">
        <f>SUMIFS('OB History S3'!H:H,'OB History S3'!B:B,A54)</f>
        <v>199</v>
      </c>
      <c r="R54" s="2">
        <f>SUMIFS('OB History S3'!G:G,'OB History S3'!B:B,A54)-Q54</f>
        <v>216</v>
      </c>
      <c r="S54" s="42">
        <f>LOOKUP(2, 1/('OB History S3'!$B:$B=A54), 'OB History S3'!$AC:$AC)</f>
        <v>0.46826086956521745</v>
      </c>
      <c r="T54" s="2">
        <f>COUNTIFS('OB History S3'!$B:$B,$A$54,'OB History S3'!K:K, 1)</f>
        <v>9</v>
      </c>
      <c r="U54" s="2">
        <f>COUNTIFS('OB History S3'!$B:$B,$A$54,'OB History S3'!L:L, 1)</f>
        <v>6</v>
      </c>
      <c r="V54" s="2">
        <f>COUNTIFS('OB History S3'!$B:$B,$A$54,'OB History S3'!M:M, 1)</f>
        <v>2</v>
      </c>
      <c r="W54" s="2">
        <f>COUNTIFS('OB History S3'!$B:$B,$A$54,'OB History S3'!N:N, 1)</f>
        <v>5</v>
      </c>
      <c r="X54" s="2">
        <f>COUNTIFS('OB History S3'!$B:$B,$A$54,'OB History S3'!O:O, 1)</f>
        <v>2</v>
      </c>
      <c r="Y54" s="2">
        <f>COUNTIFS('OB History S3'!$B:$B,$A$54,'OB History S3'!P:P, 1)</f>
        <v>0</v>
      </c>
      <c r="Z54" s="2">
        <f>COUNTIFS('OB History S3'!$B:$B,$A$54,'OB History S3'!Q:Q, 1)</f>
        <v>3</v>
      </c>
      <c r="AA54" s="2">
        <f>COUNTIFS('OB History S3'!$B:$B,$A$54,'OB History S3'!R:R, 1)</f>
        <v>2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1</v>
      </c>
      <c r="AE54" s="2">
        <f>COUNTIFS('OB History S3'!$B:$B,$A$54,'OB History S3'!V:V, 1)</f>
        <v>0</v>
      </c>
      <c r="AF54" s="2">
        <f>COUNTIFS('OB History S3'!$B:$B,$A$54,'OB History S3'!W:W, 1)</f>
        <v>3</v>
      </c>
      <c r="AG54" s="2">
        <f>COUNTIFS('OB History S3'!$B:$B,$A$54,'OB History S3'!X:X, 1)</f>
        <v>7</v>
      </c>
      <c r="AH54" s="2">
        <f>COUNTIFS('OB History S3'!$B:$B,$A$54,'OB History S3'!Y:Y, 1)</f>
        <v>5</v>
      </c>
      <c r="AI54" s="2">
        <f>COUNTIFS('OB History S3'!$B:$B,$A$54,'OB History S3'!Z:Z, 1)</f>
        <v>4</v>
      </c>
    </row>
    <row r="55" spans="1:35" x14ac:dyDescent="0.25">
      <c r="A55" s="1" t="s">
        <v>252</v>
      </c>
      <c r="B55" s="2" t="s">
        <v>70</v>
      </c>
      <c r="C55" s="2" t="s">
        <v>70</v>
      </c>
      <c r="D55" s="5"/>
      <c r="E55" s="5"/>
      <c r="F55" s="5"/>
      <c r="G55" s="5"/>
      <c r="H55" s="12">
        <f>SUMIFS('OB History S3'!C:C,'OB History S3'!B:B,A55)</f>
        <v>65</v>
      </c>
      <c r="I55" s="4">
        <f>AVERAGEIFS('OB History S3'!C:C,'OB History S3'!B:B,A55)</f>
        <v>9.2857142857142865</v>
      </c>
      <c r="J55" s="13">
        <f t="array" ref="J55">MAX(IF('OB History S3'!B:B=A55, 'OB History S3'!C:C))</f>
        <v>14</v>
      </c>
      <c r="K55" s="12">
        <f>COUNTIFS('OB History S3'!B:B,A55,'OB History S3'!D:D, 1)</f>
        <v>3</v>
      </c>
      <c r="L55" s="2">
        <f>COUNTIFS('OB History S3'!B:B,A55,'OB History S3'!D:D, 0)</f>
        <v>4</v>
      </c>
      <c r="M55" s="42">
        <f>LOOKUP(2, 1/('OB History S3'!$B:$B=A55), 'OB History S3'!$AD:$AD)</f>
        <v>0.42857142857142855</v>
      </c>
      <c r="N55" s="12">
        <f>SUMIFS('OB History S3'!F:F,'OB History S3'!B:B,A55)</f>
        <v>13</v>
      </c>
      <c r="O55" s="2">
        <f>SUMIFS('OB History S3'!E:E,'OB History S3'!B:B,A55)-N55</f>
        <v>16</v>
      </c>
      <c r="P55" s="42">
        <f>LOOKUP(2, 1/('OB History S3'!$B:$B=A55), 'OB History S3'!$AB:$AB)</f>
        <v>0.41428571428571426</v>
      </c>
      <c r="Q55" s="12">
        <f>SUMIFS('OB History S3'!H:H,'OB History S3'!B:B,A55)</f>
        <v>57</v>
      </c>
      <c r="R55" s="2">
        <f>SUMIFS('OB History S3'!G:G,'OB History S3'!B:B,A55)-Q55</f>
        <v>67</v>
      </c>
      <c r="S55" s="42">
        <f>LOOKUP(2, 1/('OB History S3'!$B:$B=A55), 'OB History S3'!$AC:$AC)</f>
        <v>0.44428571428571434</v>
      </c>
      <c r="T55" s="2">
        <f>COUNTIFS('OB History S3'!$B:$B,$A$55,'OB History S3'!K:K, 1)</f>
        <v>2</v>
      </c>
      <c r="U55" s="2">
        <f>COUNTIFS('OB History S3'!$B:$B,$A$55,'OB History S3'!L:L, 1)</f>
        <v>2</v>
      </c>
      <c r="V55" s="2">
        <f>COUNTIFS('OB History S3'!$B:$B,$A$55,'OB History S3'!M:M, 1)</f>
        <v>0</v>
      </c>
      <c r="W55" s="2">
        <f>COUNTIFS('OB History S3'!$B:$B,$A$55,'OB History S3'!N:N, 1)</f>
        <v>0</v>
      </c>
      <c r="X55" s="2">
        <f>COUNTIFS('OB History S3'!$B:$B,$A$55,'OB History S3'!O:O, 1)</f>
        <v>0</v>
      </c>
      <c r="Y55" s="2">
        <f>COUNTIFS('OB History S3'!$B:$B,$A$55,'OB History S3'!P:P, 1)</f>
        <v>1</v>
      </c>
      <c r="Z55" s="2">
        <f>COUNTIFS('OB History S3'!$B:$B,$A$55,'OB History S3'!Q:Q, 1)</f>
        <v>3</v>
      </c>
      <c r="AA55" s="2">
        <f>COUNTIFS('OB History S3'!$B:$B,$A$55,'OB History S3'!R:R, 1)</f>
        <v>0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1</v>
      </c>
      <c r="AE55" s="2">
        <f>COUNTIFS('OB History S3'!$B:$B,$A$55,'OB History S3'!V:V, 1)</f>
        <v>0</v>
      </c>
      <c r="AF55" s="2">
        <f>COUNTIFS('OB History S3'!$B:$B,$A$55,'OB History S3'!W:W, 1)</f>
        <v>0</v>
      </c>
      <c r="AG55" s="2">
        <f>COUNTIFS('OB History S3'!$B:$B,$A$55,'OB History S3'!X:X, 1)</f>
        <v>4</v>
      </c>
      <c r="AH55" s="2">
        <f>COUNTIFS('OB History S3'!$B:$B,$A$55,'OB History S3'!Y:Y, 1)</f>
        <v>0</v>
      </c>
      <c r="AI55" s="2">
        <f>COUNTIFS('OB History S3'!$B:$B,$A$55,'OB History S3'!Z:Z, 1)</f>
        <v>0</v>
      </c>
    </row>
    <row r="56" spans="1:35" x14ac:dyDescent="0.25">
      <c r="A56" s="1" t="s">
        <v>242</v>
      </c>
      <c r="B56" s="6" t="s">
        <v>70</v>
      </c>
      <c r="C56" s="2" t="s">
        <v>70</v>
      </c>
      <c r="D56" s="5"/>
      <c r="E56" s="5"/>
      <c r="F56" s="5"/>
      <c r="G56" s="5"/>
      <c r="H56" s="12">
        <f>SUMIFS('OB History S3'!C:C,'OB History S3'!B:B,A56)</f>
        <v>373</v>
      </c>
      <c r="I56" s="4">
        <f>AVERAGEIFS('OB History S3'!C:C,'OB History S3'!B:B,A56)</f>
        <v>21.941176470588236</v>
      </c>
      <c r="J56" s="13">
        <f t="array" ref="J56">MAX(IF('OB History S3'!B:B=A56, 'OB History S3'!C:C))</f>
        <v>38</v>
      </c>
      <c r="K56" s="12">
        <f>COUNTIFS('OB History S3'!B:B,A56,'OB History S3'!D:D, 1)</f>
        <v>5</v>
      </c>
      <c r="L56" s="2">
        <f>COUNTIFS('OB History S3'!B:B,A56,'OB History S3'!D:D, 0)</f>
        <v>12</v>
      </c>
      <c r="M56" s="42">
        <f>LOOKUP(2, 1/('OB History S3'!$B:$B=A56), 'OB History S3'!$AD:$AD)</f>
        <v>0.29411764705882354</v>
      </c>
      <c r="N56" s="12">
        <f>SUMIFS('OB History S3'!F:F,'OB History S3'!B:B,A56)</f>
        <v>25</v>
      </c>
      <c r="O56" s="2">
        <f>SUMIFS('OB History S3'!E:E,'OB History S3'!B:B,A56)-N56</f>
        <v>42</v>
      </c>
      <c r="P56" s="42">
        <f>LOOKUP(2, 1/('OB History S3'!$B:$B=A56), 'OB History S3'!$AB:$AB)</f>
        <v>0.35117647058823526</v>
      </c>
      <c r="Q56" s="12">
        <f>SUMIFS('OB History S3'!H:H,'OB History S3'!B:B,A56)</f>
        <v>124</v>
      </c>
      <c r="R56" s="2">
        <f>SUMIFS('OB History S3'!G:G,'OB History S3'!B:B,A56)-Q56</f>
        <v>154</v>
      </c>
      <c r="S56" s="42">
        <f>LOOKUP(2, 1/('OB History S3'!$B:$B=A56), 'OB History S3'!$AC:$AC)</f>
        <v>0.43588235294117644</v>
      </c>
      <c r="T56" s="2">
        <f>COUNTIFS('OB History S3'!$B:$B,$A$56,'OB History S3'!K:K, 1)</f>
        <v>2</v>
      </c>
      <c r="U56" s="2">
        <f>COUNTIFS('OB History S3'!$B:$B,$A$56,'OB History S3'!L:L, 1)</f>
        <v>2</v>
      </c>
      <c r="V56" s="2">
        <f>COUNTIFS('OB History S3'!$B:$B,$A$56,'OB History S3'!M:M, 1)</f>
        <v>1</v>
      </c>
      <c r="W56" s="2">
        <f>COUNTIFS('OB History S3'!$B:$B,$A$56,'OB History S3'!N:N, 1)</f>
        <v>4</v>
      </c>
      <c r="X56" s="2">
        <f>COUNTIFS('OB History S3'!$B:$B,$A$56,'OB History S3'!O:O, 1)</f>
        <v>0</v>
      </c>
      <c r="Y56" s="2">
        <f>COUNTIFS('OB History S3'!$B:$B,$A$56,'OB History S3'!P:P, 1)</f>
        <v>0</v>
      </c>
      <c r="Z56" s="2">
        <f>COUNTIFS('OB History S3'!$B:$B,$A$56,'OB History S3'!Q:Q, 1)</f>
        <v>3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2</v>
      </c>
      <c r="AG56" s="2">
        <f>COUNTIFS('OB History S3'!$B:$B,$A$56,'OB History S3'!X:X, 1)</f>
        <v>4</v>
      </c>
      <c r="AH56" s="2">
        <f>COUNTIFS('OB History S3'!$B:$B,$A$56,'OB History S3'!Y:Y, 1)</f>
        <v>4</v>
      </c>
      <c r="AI56" s="2">
        <f>COUNTIFS('OB History S3'!$B:$B,$A$56,'OB History S3'!Z:Z, 1)</f>
        <v>3</v>
      </c>
    </row>
    <row r="57" spans="1:35" x14ac:dyDescent="0.25">
      <c r="A57" s="1" t="s">
        <v>247</v>
      </c>
      <c r="B57" s="6" t="s">
        <v>70</v>
      </c>
      <c r="C57" s="2" t="s">
        <v>70</v>
      </c>
      <c r="D57" s="5"/>
      <c r="E57" s="5"/>
      <c r="F57" s="5"/>
      <c r="G57" s="5"/>
      <c r="H57" s="12">
        <f>SUMIFS('OB History S3'!C:C,'OB History S3'!B:B,A57)</f>
        <v>6</v>
      </c>
      <c r="I57" s="4">
        <f>AVERAGEIFS('OB History S3'!C:C,'OB History S3'!B:B,A57)</f>
        <v>6</v>
      </c>
      <c r="J57" s="13">
        <f t="array" ref="J57">MAX(IF('OB History S3'!B:B=A57, 'OB History S3'!C:C))</f>
        <v>6</v>
      </c>
      <c r="K57" s="12">
        <f>COUNTIFS('OB History S3'!B:B,A57,'OB History S3'!D:D, 1)</f>
        <v>1</v>
      </c>
      <c r="L57" s="2">
        <f>COUNTIFS('OB History S3'!B:B,A57,'OB History S3'!D:D, 0)</f>
        <v>0</v>
      </c>
      <c r="M57" s="42">
        <f>LOOKUP(2, 1/('OB History S3'!$B:$B=A57), 'OB History S3'!$AD:$AD)</f>
        <v>1</v>
      </c>
      <c r="N57" s="12">
        <f>SUMIFS('OB History S3'!F:F,'OB History S3'!B:B,A57)</f>
        <v>3</v>
      </c>
      <c r="O57" s="2">
        <f>SUMIFS('OB History S3'!E:E,'OB History S3'!B:B,A57)-N57</f>
        <v>2</v>
      </c>
      <c r="P57" s="42">
        <f>LOOKUP(2, 1/('OB History S3'!$B:$B=A57), 'OB History S3'!$AB:$AB)</f>
        <v>0.6</v>
      </c>
      <c r="Q57" s="12">
        <f>SUMIFS('OB History S3'!H:H,'OB History S3'!B:B,A57)</f>
        <v>11</v>
      </c>
      <c r="R57" s="2">
        <f>SUMIFS('OB History S3'!G:G,'OB History S3'!B:B,A57)-Q57</f>
        <v>11</v>
      </c>
      <c r="S57" s="42">
        <f>LOOKUP(2, 1/('OB History S3'!$B:$B=A57), 'OB History S3'!$AC:$AC)</f>
        <v>0.5</v>
      </c>
      <c r="T57" s="2">
        <f>COUNTIFS('OB History S3'!$B:$B,$A$57,'OB History S3'!K:K, 1)</f>
        <v>1</v>
      </c>
      <c r="U57" s="2">
        <f>COUNTIFS('OB History S3'!$B:$B,$A$57,'OB History S3'!L:L, 1)</f>
        <v>0</v>
      </c>
      <c r="V57" s="2">
        <f>COUNTIFS('OB History S3'!$B:$B,$A$57,'OB History S3'!M:M, 1)</f>
        <v>0</v>
      </c>
      <c r="W57" s="2">
        <f>COUNTIFS('OB History S3'!$B:$B,$A$57,'OB History S3'!N:N, 1)</f>
        <v>1</v>
      </c>
      <c r="X57" s="2">
        <f>COUNTIFS('OB History S3'!$B:$B,$A$57,'OB History S3'!O:O, 1)</f>
        <v>0</v>
      </c>
      <c r="Y57" s="2">
        <f>COUNTIFS('OB History S3'!$B:$B,$A$57,'OB History S3'!P:P, 1)</f>
        <v>0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0</v>
      </c>
      <c r="AD57" s="2">
        <f>COUNTIFS('OB History S3'!$B:$B,$A$57,'OB History S3'!U:U, 1)</f>
        <v>0</v>
      </c>
      <c r="AE57" s="2">
        <f>COUNTIFS('OB History S3'!$B:$B,$A$57,'OB History S3'!V:V, 1)</f>
        <v>0</v>
      </c>
      <c r="AF57" s="2">
        <f>COUNTIFS('OB History S3'!$B:$B,$A$57,'OB History S3'!W:W, 1)</f>
        <v>0</v>
      </c>
      <c r="AG57" s="2">
        <f>COUNTIFS('OB History S3'!$B:$B,$A$57,'OB History S3'!X:X, 1)</f>
        <v>0</v>
      </c>
      <c r="AH57" s="2">
        <f>COUNTIFS('OB History S3'!$B:$B,$A$57,'OB History S3'!Y:Y, 1)</f>
        <v>1</v>
      </c>
      <c r="AI57" s="2">
        <f>COUNTIFS('OB History S3'!$B:$B,$A$57,'OB History S3'!Z:Z, 1)</f>
        <v>0</v>
      </c>
    </row>
    <row r="58" spans="1:35" x14ac:dyDescent="0.25">
      <c r="A58" s="1" t="s">
        <v>127</v>
      </c>
      <c r="B58" s="6" t="s">
        <v>54</v>
      </c>
      <c r="C58" s="2" t="s">
        <v>70</v>
      </c>
      <c r="D58" s="5">
        <v>4</v>
      </c>
      <c r="E58" s="5">
        <v>1</v>
      </c>
      <c r="F58" s="5"/>
      <c r="G58" s="5"/>
      <c r="H58" s="12">
        <f>SUMIFS('OB History S3'!C:C,'OB History S3'!B:B,A58)</f>
        <v>1228</v>
      </c>
      <c r="I58" s="4">
        <f>AVERAGEIFS('OB History S3'!C:C,'OB History S3'!B:B,A58)</f>
        <v>25.061224489795919</v>
      </c>
      <c r="J58" s="13">
        <f t="array" ref="J58">MAX(IF('OB History S3'!B:B=A58, 'OB History S3'!C:C))</f>
        <v>50</v>
      </c>
      <c r="K58" s="12">
        <f>COUNTIFS('OB History S3'!B:B,A58,'OB History S3'!D:D, 1)</f>
        <v>27</v>
      </c>
      <c r="L58" s="2">
        <f>COUNTIFS('OB History S3'!B:B,A58,'OB History S3'!D:D, 0)</f>
        <v>22</v>
      </c>
      <c r="M58" s="42">
        <f>LOOKUP(2, 1/('OB History S3'!$B:$B=A58), 'OB History S3'!$AD:$AD)</f>
        <v>0.55102040816326525</v>
      </c>
      <c r="N58" s="12">
        <f>SUMIFS('OB History S3'!F:F,'OB History S3'!B:B,A58)</f>
        <v>107</v>
      </c>
      <c r="O58" s="2">
        <f>SUMIFS('OB History S3'!E:E,'OB History S3'!B:B,A58)-N58</f>
        <v>97</v>
      </c>
      <c r="P58" s="42">
        <f>LOOKUP(2, 1/('OB History S3'!$B:$B=A58), 'OB History S3'!$AB:$AB)</f>
        <v>0.53224489795918373</v>
      </c>
      <c r="Q58" s="12">
        <f>SUMIFS('OB History S3'!H:H,'OB History S3'!B:B,A58)</f>
        <v>426</v>
      </c>
      <c r="R58" s="2">
        <f>SUMIFS('OB History S3'!G:G,'OB History S3'!B:B,A58)-Q58</f>
        <v>418</v>
      </c>
      <c r="S58" s="42">
        <f>LOOKUP(2, 1/('OB History S3'!$B:$B=A58), 'OB History S3'!$AC:$AC)</f>
        <v>0.50918367346938787</v>
      </c>
      <c r="T58" s="2">
        <f>COUNTIFS('OB History S3'!$B:$B,$A$58,'OB History S3'!K:K, 1)</f>
        <v>10</v>
      </c>
      <c r="U58" s="2">
        <f>COUNTIFS('OB History S3'!$B:$B,$A$58,'OB History S3'!L:L, 1)</f>
        <v>2</v>
      </c>
      <c r="V58" s="2">
        <f>COUNTIFS('OB History S3'!$B:$B,$A$58,'OB History S3'!M:M, 1)</f>
        <v>1</v>
      </c>
      <c r="W58" s="2">
        <f>COUNTIFS('OB History S3'!$B:$B,$A$58,'OB History S3'!N:N, 1)</f>
        <v>18</v>
      </c>
      <c r="X58" s="2">
        <f>COUNTIFS('OB History S3'!$B:$B,$A$58,'OB History S3'!O:O, 1)</f>
        <v>3</v>
      </c>
      <c r="Y58" s="2">
        <f>COUNTIFS('OB History S3'!$B:$B,$A$58,'OB History S3'!P:P, 1)</f>
        <v>3</v>
      </c>
      <c r="Z58" s="2">
        <f>COUNTIFS('OB History S3'!$B:$B,$A$58,'OB History S3'!Q:Q, 1)</f>
        <v>1</v>
      </c>
      <c r="AA58" s="2">
        <f>COUNTIFS('OB History S3'!$B:$B,$A$58,'OB History S3'!R:R, 1)</f>
        <v>2</v>
      </c>
      <c r="AB58" s="2">
        <f>COUNTIFS('OB History S3'!$B:$B,$A$58,'OB History S3'!S:S, 1)</f>
        <v>0</v>
      </c>
      <c r="AC58" s="2">
        <f>COUNTIFS('OB History S3'!$B:$B,$A$58,'OB History S3'!T:T, 1)</f>
        <v>0</v>
      </c>
      <c r="AD58" s="2">
        <f>COUNTIFS('OB History S3'!$B:$B,$A$58,'OB History S3'!U:U, 1)</f>
        <v>0</v>
      </c>
      <c r="AE58" s="2">
        <f>COUNTIFS('OB History S3'!$B:$B,$A$58,'OB History S3'!V:V, 1)</f>
        <v>1</v>
      </c>
      <c r="AF58" s="2">
        <f>COUNTIFS('OB History S3'!$B:$B,$A$58,'OB History S3'!W:W, 1)</f>
        <v>6</v>
      </c>
      <c r="AG58" s="2">
        <f>COUNTIFS('OB History S3'!$B:$B,$A$58,'OB History S3'!X:X, 1)</f>
        <v>17</v>
      </c>
      <c r="AH58" s="2">
        <f>COUNTIFS('OB History S3'!$B:$B,$A$58,'OB History S3'!Y:Y, 1)</f>
        <v>20</v>
      </c>
      <c r="AI58" s="2">
        <f>COUNTIFS('OB History S3'!$B:$B,$A$58,'OB History S3'!Z:Z, 1)</f>
        <v>21</v>
      </c>
    </row>
    <row r="59" spans="1:35" x14ac:dyDescent="0.25">
      <c r="A59" s="1" t="s">
        <v>6</v>
      </c>
      <c r="B59" s="6" t="s">
        <v>98</v>
      </c>
      <c r="C59" s="2" t="s">
        <v>70</v>
      </c>
      <c r="D59" s="5">
        <v>3</v>
      </c>
      <c r="E59" s="5"/>
      <c r="F59" s="5"/>
      <c r="G59" s="5"/>
      <c r="H59" s="12">
        <f>SUMIFS('OB History S3'!C:C,'OB History S3'!B:B,A59)</f>
        <v>655</v>
      </c>
      <c r="I59" s="4">
        <f>AVERAGEIFS('OB History S3'!C:C,'OB History S3'!B:B,A59)</f>
        <v>27.291666666666668</v>
      </c>
      <c r="J59" s="13">
        <f t="array" ref="J59">MAX(IF('OB History S3'!B:B=A59, 'OB History S3'!C:C))</f>
        <v>55</v>
      </c>
      <c r="K59" s="12">
        <f>COUNTIFS('OB History S3'!B:B,A59,'OB History S3'!D:D, 1)</f>
        <v>12</v>
      </c>
      <c r="L59" s="2">
        <f>COUNTIFS('OB History S3'!B:B,A59,'OB History S3'!D:D, 0)</f>
        <v>12</v>
      </c>
      <c r="M59" s="42">
        <f>LOOKUP(2, 1/('OB History S3'!$B:$B=A59), 'OB History S3'!$AD:$AD)</f>
        <v>0.5</v>
      </c>
      <c r="N59" s="12">
        <f>SUMIFS('OB History S3'!F:F,'OB History S3'!B:B,A59)</f>
        <v>50</v>
      </c>
      <c r="O59" s="2">
        <f>SUMIFS('OB History S3'!E:E,'OB History S3'!B:B,A59)-N59</f>
        <v>50</v>
      </c>
      <c r="P59" s="42">
        <f>LOOKUP(2, 1/('OB History S3'!$B:$B=A59), 'OB History S3'!$AB:$AB)</f>
        <v>0.49583333333333335</v>
      </c>
      <c r="Q59" s="12">
        <f>SUMIFS('OB History S3'!H:H,'OB History S3'!B:B,A59)</f>
        <v>216</v>
      </c>
      <c r="R59" s="2">
        <f>SUMIFS('OB History S3'!G:G,'OB History S3'!B:B,A59)-Q59</f>
        <v>198</v>
      </c>
      <c r="S59" s="42">
        <f>LOOKUP(2, 1/('OB History S3'!$B:$B=A59), 'OB History S3'!$AC:$AC)</f>
        <v>0.5229166666666667</v>
      </c>
      <c r="T59" s="2">
        <f>COUNTIFS('OB History S3'!$B:$B,$A$59,'OB History S3'!K:K, 1)</f>
        <v>6</v>
      </c>
      <c r="U59" s="2">
        <f>COUNTIFS('OB History S3'!$B:$B,$A$59,'OB History S3'!L:L, 1)</f>
        <v>3</v>
      </c>
      <c r="V59" s="2">
        <f>COUNTIFS('OB History S3'!$B:$B,$A$59,'OB History S3'!M:M, 1)</f>
        <v>5</v>
      </c>
      <c r="W59" s="2">
        <f>COUNTIFS('OB History S3'!$B:$B,$A$59,'OB History S3'!N:N, 1)</f>
        <v>4</v>
      </c>
      <c r="X59" s="2">
        <f>COUNTIFS('OB History S3'!$B:$B,$A$59,'OB History S3'!O:O, 1)</f>
        <v>2</v>
      </c>
      <c r="Y59" s="2">
        <f>COUNTIFS('OB History S3'!$B:$B,$A$59,'OB History S3'!P:P, 1)</f>
        <v>3</v>
      </c>
      <c r="Z59" s="2">
        <f>COUNTIFS('OB History S3'!$B:$B,$A$59,'OB History S3'!Q:Q, 1)</f>
        <v>3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0</v>
      </c>
      <c r="AE59" s="2">
        <f>COUNTIFS('OB History S3'!$B:$B,$A$59,'OB History S3'!V:V, 1)</f>
        <v>0</v>
      </c>
      <c r="AF59" s="2">
        <f>COUNTIFS('OB History S3'!$B:$B,$A$59,'OB History S3'!W:W, 1)</f>
        <v>4</v>
      </c>
      <c r="AG59" s="2">
        <f>COUNTIFS('OB History S3'!$B:$B,$A$59,'OB History S3'!X:X, 1)</f>
        <v>4</v>
      </c>
      <c r="AH59" s="2">
        <f>COUNTIFS('OB History S3'!$B:$B,$A$59,'OB History S3'!Y:Y, 1)</f>
        <v>9</v>
      </c>
      <c r="AI59" s="2">
        <f>COUNTIFS('OB History S3'!$B:$B,$A$59,'OB History S3'!Z:Z, 1)</f>
        <v>7</v>
      </c>
    </row>
    <row r="60" spans="1:35" x14ac:dyDescent="0.25">
      <c r="A60" s="1" t="s">
        <v>16</v>
      </c>
      <c r="B60" s="6" t="s">
        <v>54</v>
      </c>
      <c r="C60" s="2" t="s">
        <v>70</v>
      </c>
      <c r="D60" s="5"/>
      <c r="E60" s="5"/>
      <c r="F60" s="5"/>
      <c r="G60" s="5"/>
      <c r="H60" s="12">
        <f>SUMIFS('OB History S3'!C:C,'OB History S3'!B:B,A60)</f>
        <v>299</v>
      </c>
      <c r="I60" s="4">
        <f>AVERAGEIFS('OB History S3'!C:C,'OB History S3'!B:B,A60)</f>
        <v>23</v>
      </c>
      <c r="J60" s="13">
        <f t="array" ref="J60">MAX(IF('OB History S3'!B:B=A60, 'OB History S3'!C:C))</f>
        <v>42</v>
      </c>
      <c r="K60" s="12">
        <f>COUNTIFS('OB History S3'!B:B,A60,'OB History S3'!D:D, 1)</f>
        <v>6</v>
      </c>
      <c r="L60" s="2">
        <f>COUNTIFS('OB History S3'!B:B,A60,'OB History S3'!D:D, 0)</f>
        <v>7</v>
      </c>
      <c r="M60" s="42">
        <f>LOOKUP(2, 1/('OB History S3'!$B:$B=A60), 'OB History S3'!$AD:$AD)</f>
        <v>0.46153846153846156</v>
      </c>
      <c r="N60" s="12">
        <f>SUMIFS('OB History S3'!F:F,'OB History S3'!B:B,A60)</f>
        <v>22</v>
      </c>
      <c r="O60" s="2">
        <f>SUMIFS('OB History S3'!E:E,'OB History S3'!B:B,A60)-N60</f>
        <v>28</v>
      </c>
      <c r="P60" s="42">
        <f>LOOKUP(2, 1/('OB History S3'!$B:$B=A60), 'OB History S3'!$AB:$AB)</f>
        <v>0.42692307692307691</v>
      </c>
      <c r="Q60" s="12">
        <f>SUMIFS('OB History S3'!H:H,'OB History S3'!B:B,A60)</f>
        <v>100</v>
      </c>
      <c r="R60" s="2">
        <f>SUMIFS('OB History S3'!G:G,'OB History S3'!B:B,A60)-Q60</f>
        <v>114</v>
      </c>
      <c r="S60" s="42">
        <f>LOOKUP(2, 1/('OB History S3'!$B:$B=A60), 'OB History S3'!$AC:$AC)</f>
        <v>0.45692307692307704</v>
      </c>
      <c r="T60" s="2">
        <f>COUNTIFS('OB History S3'!$B:$B,$A$60,'OB History S3'!K:K, 1)</f>
        <v>1</v>
      </c>
      <c r="U60" s="2">
        <f>COUNTIFS('OB History S3'!$B:$B,$A$60,'OB History S3'!L:L, 1)</f>
        <v>1</v>
      </c>
      <c r="V60" s="2">
        <f>COUNTIFS('OB History S3'!$B:$B,$A$60,'OB History S3'!M:M, 1)</f>
        <v>0</v>
      </c>
      <c r="W60" s="2">
        <f>COUNTIFS('OB History S3'!$B:$B,$A$60,'OB History S3'!N:N, 1)</f>
        <v>0</v>
      </c>
      <c r="X60" s="2">
        <f>COUNTIFS('OB History S3'!$B:$B,$A$60,'OB History S3'!O:O, 1)</f>
        <v>0</v>
      </c>
      <c r="Y60" s="2">
        <f>COUNTIFS('OB History S3'!$B:$B,$A$60,'OB History S3'!P:P, 1)</f>
        <v>1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1</v>
      </c>
      <c r="AD60" s="2">
        <f>COUNTIFS('OB History S3'!$B:$B,$A$60,'OB History S3'!U:U, 1)</f>
        <v>1</v>
      </c>
      <c r="AE60" s="2">
        <f>COUNTIFS('OB History S3'!$B:$B,$A$60,'OB History S3'!V:V, 1)</f>
        <v>2</v>
      </c>
      <c r="AF60" s="2">
        <f>COUNTIFS('OB History S3'!$B:$B,$A$60,'OB History S3'!W:W, 1)</f>
        <v>2</v>
      </c>
      <c r="AG60" s="2">
        <f>COUNTIFS('OB History S3'!$B:$B,$A$60,'OB History S3'!X:X, 1)</f>
        <v>5</v>
      </c>
      <c r="AH60" s="2">
        <f>COUNTIFS('OB History S3'!$B:$B,$A$60,'OB History S3'!Y:Y, 1)</f>
        <v>4</v>
      </c>
      <c r="AI60" s="2">
        <f>COUNTIFS('OB History S3'!$B:$B,$A$60,'OB History S3'!Z:Z, 1)</f>
        <v>4</v>
      </c>
    </row>
    <row r="61" spans="1:35" x14ac:dyDescent="0.25">
      <c r="A61" s="1" t="s">
        <v>90</v>
      </c>
      <c r="B61" s="6" t="s">
        <v>54</v>
      </c>
      <c r="C61" s="2" t="s">
        <v>70</v>
      </c>
      <c r="D61" s="5">
        <v>5</v>
      </c>
      <c r="E61" s="5"/>
      <c r="F61" s="5"/>
      <c r="G61" s="5"/>
      <c r="H61" s="12">
        <f>SUMIFS('OB History S3'!C:C,'OB History S3'!B:B,A61)</f>
        <v>560</v>
      </c>
      <c r="I61" s="4">
        <f>AVERAGEIFS('OB History S3'!C:C,'OB History S3'!B:B,A61)</f>
        <v>26.666666666666668</v>
      </c>
      <c r="J61" s="13">
        <f t="array" ref="J61">MAX(IF('OB History S3'!B:B=A61, 'OB History S3'!C:C))</f>
        <v>44</v>
      </c>
      <c r="K61" s="12">
        <f>COUNTIFS('OB History S3'!B:B,A61,'OB History S3'!D:D, 1)</f>
        <v>11</v>
      </c>
      <c r="L61" s="2">
        <f>COUNTIFS('OB History S3'!B:B,A61,'OB History S3'!D:D, 0)</f>
        <v>10</v>
      </c>
      <c r="M61" s="42">
        <f>LOOKUP(2, 1/('OB History S3'!$B:$B=A61), 'OB History S3'!$AD:$AD)</f>
        <v>0.52380952380952384</v>
      </c>
      <c r="N61" s="12">
        <f>SUMIFS('OB History S3'!F:F,'OB History S3'!B:B,A61)</f>
        <v>48</v>
      </c>
      <c r="O61" s="2">
        <f>SUMIFS('OB History S3'!E:E,'OB History S3'!B:B,A61)-N61</f>
        <v>40</v>
      </c>
      <c r="P61" s="42">
        <f>LOOKUP(2, 1/('OB History S3'!$B:$B=A61), 'OB History S3'!$AB:$AB)</f>
        <v>0.56904761904761914</v>
      </c>
      <c r="Q61" s="12">
        <f>SUMIFS('OB History S3'!H:H,'OB History S3'!B:B,A61)</f>
        <v>195</v>
      </c>
      <c r="R61" s="2">
        <f>SUMIFS('OB History S3'!G:G,'OB History S3'!B:B,A61)-Q61</f>
        <v>169</v>
      </c>
      <c r="S61" s="42">
        <f>LOOKUP(2, 1/('OB History S3'!$B:$B=A61), 'OB History S3'!$AC:$AC)</f>
        <v>0.54904761904761923</v>
      </c>
      <c r="T61" s="2">
        <f>COUNTIFS('OB History S3'!$B:$B,$A$61,'OB History S3'!K:K, 1)</f>
        <v>4</v>
      </c>
      <c r="U61" s="2">
        <f>COUNTIFS('OB History S3'!$B:$B,$A$61,'OB History S3'!L:L, 1)</f>
        <v>4</v>
      </c>
      <c r="V61" s="2">
        <f>COUNTIFS('OB History S3'!$B:$B,$A$61,'OB History S3'!M:M, 1)</f>
        <v>2</v>
      </c>
      <c r="W61" s="2">
        <f>COUNTIFS('OB History S3'!$B:$B,$A$61,'OB History S3'!N:N, 1)</f>
        <v>4</v>
      </c>
      <c r="X61" s="2">
        <f>COUNTIFS('OB History S3'!$B:$B,$A$61,'OB History S3'!O:O, 1)</f>
        <v>2</v>
      </c>
      <c r="Y61" s="2">
        <f>COUNTIFS('OB History S3'!$B:$B,$A$61,'OB History S3'!P:P, 1)</f>
        <v>2</v>
      </c>
      <c r="Z61" s="2">
        <f>COUNTIFS('OB History S3'!$B:$B,$A$61,'OB History S3'!Q:Q, 1)</f>
        <v>1</v>
      </c>
      <c r="AA61" s="2">
        <f>COUNTIFS('OB History S3'!$B:$B,$A$61,'OB History S3'!R:R, 1)</f>
        <v>3</v>
      </c>
      <c r="AB61" s="2">
        <f>COUNTIFS('OB History S3'!$B:$B,$A$61,'OB History S3'!S:S, 1)</f>
        <v>2</v>
      </c>
      <c r="AC61" s="2">
        <f>COUNTIFS('OB History S3'!$B:$B,$A$61,'OB History S3'!T:T, 1)</f>
        <v>1</v>
      </c>
      <c r="AD61" s="2">
        <f>COUNTIFS('OB History S3'!$B:$B,$A$61,'OB History S3'!U:U, 1)</f>
        <v>1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12</v>
      </c>
      <c r="AH61" s="2">
        <f>COUNTIFS('OB History S3'!$B:$B,$A$61,'OB History S3'!Y:Y, 1)</f>
        <v>5</v>
      </c>
      <c r="AI61" s="2">
        <f>COUNTIFS('OB History S3'!$B:$B,$A$61,'OB History S3'!Z:Z, 1)</f>
        <v>4</v>
      </c>
    </row>
    <row r="62" spans="1:35" x14ac:dyDescent="0.25">
      <c r="A62" s="1" t="s">
        <v>13</v>
      </c>
      <c r="B62" s="6" t="s">
        <v>98</v>
      </c>
      <c r="C62" s="1" t="s">
        <v>132</v>
      </c>
      <c r="D62" s="5">
        <v>2</v>
      </c>
      <c r="E62" s="5">
        <v>3</v>
      </c>
      <c r="F62" s="5"/>
      <c r="G62" s="5"/>
      <c r="H62" s="12">
        <f>SUMIFS('OB History S3'!C:C,'OB History S3'!B:B,A62)</f>
        <v>718</v>
      </c>
      <c r="I62" s="4">
        <f>AVERAGEIFS('OB History S3'!C:C,'OB History S3'!B:B,A62)</f>
        <v>23.933333333333334</v>
      </c>
      <c r="J62" s="13">
        <f t="array" ref="J62">MAX(IF('OB History S3'!B:B=A62, 'OB History S3'!C:C))</f>
        <v>47</v>
      </c>
      <c r="K62" s="12">
        <f>COUNTIFS('OB History S3'!B:B,A62,'OB History S3'!D:D, 1)</f>
        <v>9</v>
      </c>
      <c r="L62" s="2">
        <f>COUNTIFS('OB History S3'!B:B,A62,'OB History S3'!D:D, 0)</f>
        <v>21</v>
      </c>
      <c r="M62" s="42">
        <f>LOOKUP(2, 1/('OB History S3'!$B:$B=A62), 'OB History S3'!$AD:$AD)</f>
        <v>0.3</v>
      </c>
      <c r="N62" s="12">
        <f>SUMIFS('OB History S3'!F:F,'OB History S3'!B:B,A62)</f>
        <v>53</v>
      </c>
      <c r="O62" s="2">
        <f>SUMIFS('OB History S3'!E:E,'OB History S3'!B:B,A62)-N62</f>
        <v>75</v>
      </c>
      <c r="P62" s="42">
        <f>LOOKUP(2, 1/('OB History S3'!$B:$B=A62), 'OB History S3'!$AB:$AB)</f>
        <v>0.40666666666666662</v>
      </c>
      <c r="Q62" s="12">
        <f>SUMIFS('OB History S3'!H:H,'OB History S3'!B:B,A62)</f>
        <v>249</v>
      </c>
      <c r="R62" s="2">
        <f>SUMIFS('OB History S3'!G:G,'OB History S3'!B:B,A62)-Q62</f>
        <v>291</v>
      </c>
      <c r="S62" s="42">
        <f>LOOKUP(2, 1/('OB History S3'!$B:$B=A62), 'OB History S3'!$AC:$AC)</f>
        <v>0.45600000000000007</v>
      </c>
      <c r="T62" s="2">
        <f>COUNTIFS('OB History S3'!$B:$B,$A$62,'OB History S3'!K:K, 1)</f>
        <v>5</v>
      </c>
      <c r="U62" s="2">
        <f>COUNTIFS('OB History S3'!$B:$B,$A$62,'OB History S3'!L:L, 1)</f>
        <v>3</v>
      </c>
      <c r="V62" s="2">
        <f>COUNTIFS('OB History S3'!$B:$B,$A$62,'OB History S3'!M:M, 1)</f>
        <v>1</v>
      </c>
      <c r="W62" s="2">
        <f>COUNTIFS('OB History S3'!$B:$B,$A$62,'OB History S3'!N:N, 1)</f>
        <v>7</v>
      </c>
      <c r="X62" s="2">
        <f>COUNTIFS('OB History S3'!$B:$B,$A$62,'OB History S3'!O:O, 1)</f>
        <v>1</v>
      </c>
      <c r="Y62" s="2">
        <f>COUNTIFS('OB History S3'!$B:$B,$A$62,'OB History S3'!P:P, 1)</f>
        <v>1</v>
      </c>
      <c r="Z62" s="2">
        <f>COUNTIFS('OB History S3'!$B:$B,$A$62,'OB History S3'!Q:Q, 1)</f>
        <v>2</v>
      </c>
      <c r="AA62" s="2">
        <f>COUNTIFS('OB History S3'!$B:$B,$A$62,'OB History S3'!R:R, 1)</f>
        <v>0</v>
      </c>
      <c r="AB62" s="2">
        <f>COUNTIFS('OB History S3'!$B:$B,$A$62,'OB History S3'!S:S, 1)</f>
        <v>0</v>
      </c>
      <c r="AC62" s="2">
        <f>COUNTIFS('OB History S3'!$B:$B,$A$62,'OB History S3'!T:T, 1)</f>
        <v>0</v>
      </c>
      <c r="AD62" s="2">
        <f>COUNTIFS('OB History S3'!$B:$B,$A$62,'OB History S3'!U:U, 1)</f>
        <v>1</v>
      </c>
      <c r="AE62" s="2">
        <f>COUNTIFS('OB History S3'!$B:$B,$A$62,'OB History S3'!V:V, 1)</f>
        <v>1</v>
      </c>
      <c r="AF62" s="2">
        <f>COUNTIFS('OB History S3'!$B:$B,$A$62,'OB History S3'!W:W, 1)</f>
        <v>5</v>
      </c>
      <c r="AG62" s="2">
        <f>COUNTIFS('OB History S3'!$B:$B,$A$62,'OB History S3'!X:X, 1)</f>
        <v>12</v>
      </c>
      <c r="AH62" s="2">
        <f>COUNTIFS('OB History S3'!$B:$B,$A$62,'OB History S3'!Y:Y, 1)</f>
        <v>7</v>
      </c>
      <c r="AI62" s="2">
        <f>COUNTIFS('OB History S3'!$B:$B,$A$62,'OB History S3'!Z:Z, 1)</f>
        <v>5</v>
      </c>
    </row>
    <row r="63" spans="1:35" x14ac:dyDescent="0.25">
      <c r="A63" s="1" t="s">
        <v>64</v>
      </c>
      <c r="B63" s="2" t="s">
        <v>70</v>
      </c>
      <c r="C63" s="2" t="s">
        <v>70</v>
      </c>
      <c r="D63" s="5"/>
      <c r="E63" s="5"/>
      <c r="F63" s="5"/>
      <c r="G63" s="5"/>
      <c r="H63" s="12">
        <f>SUMIFS('OB History S3'!C:C,'OB History S3'!B:B,A63)</f>
        <v>58</v>
      </c>
      <c r="I63" s="4">
        <f>AVERAGEIFS('OB History S3'!C:C,'OB History S3'!B:B,A63)</f>
        <v>11.6</v>
      </c>
      <c r="J63" s="13">
        <f t="array" ref="J63">MAX(IF('OB History S3'!B:B=A63, 'OB History S3'!C:C))</f>
        <v>24</v>
      </c>
      <c r="K63" s="12">
        <f>COUNTIFS('OB History S3'!B:B,A63,'OB History S3'!D:D, 1)</f>
        <v>1</v>
      </c>
      <c r="L63" s="2">
        <f>COUNTIFS('OB History S3'!B:B,A63,'OB History S3'!D:D, 0)</f>
        <v>4</v>
      </c>
      <c r="M63" s="42">
        <f>LOOKUP(2, 1/('OB History S3'!$B:$B=A63), 'OB History S3'!$AD:$AD)</f>
        <v>0.2</v>
      </c>
      <c r="N63" s="12">
        <f>SUMIFS('OB History S3'!F:F,'OB History S3'!B:B,A63)</f>
        <v>9</v>
      </c>
      <c r="O63" s="2">
        <f>SUMIFS('OB History S3'!E:E,'OB History S3'!B:B,A63)-N63</f>
        <v>14</v>
      </c>
      <c r="P63" s="42">
        <f>LOOKUP(2, 1/('OB History S3'!$B:$B=A63), 'OB History S3'!$AB:$AB)</f>
        <v>0.38</v>
      </c>
      <c r="Q63" s="12">
        <f>SUMIFS('OB History S3'!H:H,'OB History S3'!B:B,A63)</f>
        <v>42</v>
      </c>
      <c r="R63" s="2">
        <f>SUMIFS('OB History S3'!G:G,'OB History S3'!B:B,A63)-Q63</f>
        <v>52</v>
      </c>
      <c r="S63" s="42">
        <f>LOOKUP(2, 1/('OB History S3'!$B:$B=A63), 'OB History S3'!$AC:$AC)</f>
        <v>0.438</v>
      </c>
      <c r="T63" s="2">
        <f>COUNTIFS('OB History S3'!$B:$B,$A$63,'OB History S3'!K:K, 1)</f>
        <v>0</v>
      </c>
      <c r="U63" s="2">
        <f>COUNTIFS('OB History S3'!$B:$B,$A$63,'OB History S3'!L:L, 1)</f>
        <v>2</v>
      </c>
      <c r="V63" s="2">
        <f>COUNTIFS('OB History S3'!$B:$B,$A$63,'OB History S3'!M:M, 1)</f>
        <v>0</v>
      </c>
      <c r="W63" s="2">
        <f>COUNTIFS('OB History S3'!$B:$B,$A$63,'OB History S3'!N:N, 1)</f>
        <v>0</v>
      </c>
      <c r="X63" s="2">
        <f>COUNTIFS('OB History S3'!$B:$B,$A$63,'OB History S3'!O:O, 1)</f>
        <v>1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0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2</v>
      </c>
      <c r="AH63" s="2">
        <f>COUNTIFS('OB History S3'!$B:$B,$A$63,'OB History S3'!Y:Y, 1)</f>
        <v>3</v>
      </c>
      <c r="AI63" s="2">
        <f>COUNTIFS('OB History S3'!$B:$B,$A$63,'OB History S3'!Z:Z, 1)</f>
        <v>1</v>
      </c>
    </row>
    <row r="64" spans="1:35" x14ac:dyDescent="0.25">
      <c r="A64" s="1" t="s">
        <v>4</v>
      </c>
      <c r="B64" s="6" t="s">
        <v>98</v>
      </c>
      <c r="C64" s="2" t="s">
        <v>70</v>
      </c>
      <c r="D64" s="5">
        <v>5</v>
      </c>
      <c r="E64" s="5"/>
      <c r="F64" s="5"/>
      <c r="G64" s="5"/>
      <c r="H64" s="12">
        <f>SUMIFS('OB History S3'!C:C,'OB History S3'!B:B,A64)</f>
        <v>254</v>
      </c>
      <c r="I64" s="4">
        <f>AVERAGEIFS('OB History S3'!C:C,'OB History S3'!B:B,A64)</f>
        <v>36.285714285714285</v>
      </c>
      <c r="J64" s="13">
        <f t="array" ref="J64">MAX(IF('OB History S3'!B:B=A64, 'OB History S3'!C:C))</f>
        <v>53</v>
      </c>
      <c r="K64" s="12">
        <f>COUNTIFS('OB History S3'!B:B,A64,'OB History S3'!D:D, 1)</f>
        <v>6</v>
      </c>
      <c r="L64" s="2">
        <f>COUNTIFS('OB History S3'!B:B,A64,'OB History S3'!D:D, 0)</f>
        <v>1</v>
      </c>
      <c r="M64" s="42">
        <f>LOOKUP(2, 1/('OB History S3'!$B:$B=A64), 'OB History S3'!$AD:$AD)</f>
        <v>0.8571428571428571</v>
      </c>
      <c r="N64" s="12">
        <f>SUMIFS('OB History S3'!F:F,'OB History S3'!B:B,A64)</f>
        <v>20</v>
      </c>
      <c r="O64" s="2">
        <f>SUMIFS('OB History S3'!E:E,'OB History S3'!B:B,A64)-N64</f>
        <v>13</v>
      </c>
      <c r="P64" s="42">
        <f>LOOKUP(2, 1/('OB History S3'!$B:$B=A64), 'OB History S3'!$AB:$AB)</f>
        <v>0.61428571428571421</v>
      </c>
      <c r="Q64" s="12">
        <f>SUMIFS('OB History S3'!H:H,'OB History S3'!B:B,A64)</f>
        <v>76</v>
      </c>
      <c r="R64" s="2">
        <f>SUMIFS('OB History S3'!G:G,'OB History S3'!B:B,A64)-Q64</f>
        <v>59</v>
      </c>
      <c r="S64" s="42">
        <f>LOOKUP(2, 1/('OB History S3'!$B:$B=A64), 'OB History S3'!$AC:$AC)</f>
        <v>0.56857142857142862</v>
      </c>
      <c r="T64" s="2">
        <f>COUNTIFS('OB History S3'!$B:$B,$A$64,'OB History S3'!K:K, 1)</f>
        <v>4</v>
      </c>
      <c r="U64" s="2">
        <f>COUNTIFS('OB History S3'!$B:$B,$A$64,'OB History S3'!L:L, 1)</f>
        <v>1</v>
      </c>
      <c r="V64" s="2">
        <f>COUNTIFS('OB History S3'!$B:$B,$A$64,'OB History S3'!M:M, 1)</f>
        <v>1</v>
      </c>
      <c r="W64" s="2">
        <f>COUNTIFS('OB History S3'!$B:$B,$A$64,'OB History S3'!N:N, 1)</f>
        <v>2</v>
      </c>
      <c r="X64" s="2">
        <f>COUNTIFS('OB History S3'!$B:$B,$A$64,'OB History S3'!O:O, 1)</f>
        <v>2</v>
      </c>
      <c r="Y64" s="2">
        <f>COUNTIFS('OB History S3'!$B:$B,$A$64,'OB History S3'!P:P, 1)</f>
        <v>1</v>
      </c>
      <c r="Z64" s="2">
        <f>COUNTIFS('OB History S3'!$B:$B,$A$64,'OB History S3'!Q:Q, 1)</f>
        <v>1</v>
      </c>
      <c r="AA64" s="2">
        <f>COUNTIFS('OB History S3'!$B:$B,$A$64,'OB History S3'!R:R, 1)</f>
        <v>1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1</v>
      </c>
      <c r="AE64" s="2">
        <f>COUNTIFS('OB History S3'!$B:$B,$A$64,'OB History S3'!V:V, 1)</f>
        <v>0</v>
      </c>
      <c r="AF64" s="2">
        <f>COUNTIFS('OB History S3'!$B:$B,$A$64,'OB History S3'!W:W, 1)</f>
        <v>1</v>
      </c>
      <c r="AG64" s="2">
        <f>COUNTIFS('OB History S3'!$B:$B,$A$64,'OB History S3'!X:X, 1)</f>
        <v>1</v>
      </c>
      <c r="AH64" s="2">
        <f>COUNTIFS('OB History S3'!$B:$B,$A$64,'OB History S3'!Y:Y, 1)</f>
        <v>1</v>
      </c>
      <c r="AI64" s="2">
        <f>COUNTIFS('OB History S3'!$B:$B,$A$64,'OB History S3'!Z:Z, 1)</f>
        <v>3</v>
      </c>
    </row>
    <row r="65" spans="1:35" x14ac:dyDescent="0.25">
      <c r="A65" s="1" t="s">
        <v>88</v>
      </c>
      <c r="B65" s="6" t="s">
        <v>54</v>
      </c>
      <c r="C65" s="2" t="s">
        <v>70</v>
      </c>
      <c r="D65" s="5"/>
      <c r="E65" s="5"/>
      <c r="F65" s="5"/>
      <c r="G65" s="5"/>
      <c r="H65" s="12">
        <f>SUMIFS('OB History S3'!C:C,'OB History S3'!B:B,A65)</f>
        <v>271</v>
      </c>
      <c r="I65" s="4">
        <f>AVERAGEIFS('OB History S3'!C:C,'OB History S3'!B:B,A65)</f>
        <v>20.846153846153847</v>
      </c>
      <c r="J65" s="13">
        <f t="array" ref="J65">MAX(IF('OB History S3'!B:B=A65, 'OB History S3'!C:C))</f>
        <v>37</v>
      </c>
      <c r="K65" s="12">
        <f>COUNTIFS('OB History S3'!B:B,A65,'OB History S3'!D:D, 1)</f>
        <v>9</v>
      </c>
      <c r="L65" s="2">
        <f>COUNTIFS('OB History S3'!B:B,A65,'OB History S3'!D:D, 0)</f>
        <v>4</v>
      </c>
      <c r="M65" s="42">
        <f>LOOKUP(2, 1/('OB History S3'!$B:$B=A65), 'OB History S3'!$AD:$AD)</f>
        <v>0.69230769230769229</v>
      </c>
      <c r="N65" s="12">
        <f>SUMIFS('OB History S3'!F:F,'OB History S3'!B:B,A65)</f>
        <v>33</v>
      </c>
      <c r="O65" s="2">
        <f>SUMIFS('OB History S3'!E:E,'OB History S3'!B:B,A65)-N65</f>
        <v>25</v>
      </c>
      <c r="P65" s="42">
        <f>LOOKUP(2, 1/('OB History S3'!$B:$B=A65), 'OB History S3'!$AB:$AB)</f>
        <v>0.57307692307692304</v>
      </c>
      <c r="Q65" s="12">
        <f>SUMIFS('OB History S3'!H:H,'OB History S3'!B:B,A65)</f>
        <v>128</v>
      </c>
      <c r="R65" s="2">
        <f>SUMIFS('OB History S3'!G:G,'OB History S3'!B:B,A65)-Q65</f>
        <v>118</v>
      </c>
      <c r="S65" s="42">
        <f>LOOKUP(2, 1/('OB History S3'!$B:$B=A65), 'OB History S3'!$AC:$AC)</f>
        <v>0.52076923076923076</v>
      </c>
      <c r="T65" s="2">
        <f>COUNTIFS('OB History S3'!$B:$B,$A$65,'OB History S3'!K:K, 1)</f>
        <v>5</v>
      </c>
      <c r="U65" s="2">
        <f>COUNTIFS('OB History S3'!$B:$B,$A$65,'OB History S3'!L:L, 1)</f>
        <v>5</v>
      </c>
      <c r="V65" s="2">
        <f>COUNTIFS('OB History S3'!$B:$B,$A$65,'OB History S3'!M:M, 1)</f>
        <v>1</v>
      </c>
      <c r="W65" s="2">
        <f>COUNTIFS('OB History S3'!$B:$B,$A$65,'OB History S3'!N:N, 1)</f>
        <v>2</v>
      </c>
      <c r="X65" s="2">
        <f>COUNTIFS('OB History S3'!$B:$B,$A$65,'OB History S3'!O:O, 1)</f>
        <v>4</v>
      </c>
      <c r="Y65" s="2">
        <f>COUNTIFS('OB History S3'!$B:$B,$A$65,'OB History S3'!P:P, 1)</f>
        <v>1</v>
      </c>
      <c r="Z65" s="2">
        <f>COUNTIFS('OB History S3'!$B:$B,$A$65,'OB History S3'!Q:Q, 1)</f>
        <v>2</v>
      </c>
      <c r="AA65" s="2">
        <f>COUNTIFS('OB History S3'!$B:$B,$A$65,'OB History S3'!R:R, 1)</f>
        <v>0</v>
      </c>
      <c r="AB65" s="2">
        <f>COUNTIFS('OB History S3'!$B:$B,$A$65,'OB History S3'!S:S, 1)</f>
        <v>0</v>
      </c>
      <c r="AC65" s="2">
        <f>COUNTIFS('OB History S3'!$B:$B,$A$65,'OB History S3'!T:T, 1)</f>
        <v>0</v>
      </c>
      <c r="AD65" s="2">
        <f>COUNTIFS('OB History S3'!$B:$B,$A$65,'OB History S3'!U:U, 1)</f>
        <v>0</v>
      </c>
      <c r="AE65" s="2">
        <f>COUNTIFS('OB History S3'!$B:$B,$A$65,'OB History S3'!V:V, 1)</f>
        <v>0</v>
      </c>
      <c r="AF65" s="2">
        <f>COUNTIFS('OB History S3'!$B:$B,$A$65,'OB History S3'!W:W, 1)</f>
        <v>2</v>
      </c>
      <c r="AG65" s="2">
        <f>COUNTIFS('OB History S3'!$B:$B,$A$65,'OB History S3'!X:X, 1)</f>
        <v>6</v>
      </c>
      <c r="AH65" s="2">
        <f>COUNTIFS('OB History S3'!$B:$B,$A$65,'OB History S3'!Y:Y, 1)</f>
        <v>2</v>
      </c>
      <c r="AI65" s="2">
        <f>COUNTIFS('OB History S3'!$B:$B,$A$65,'OB History S3'!Z:Z, 1)</f>
        <v>3</v>
      </c>
    </row>
    <row r="66" spans="1:35" x14ac:dyDescent="0.25">
      <c r="A66" s="1" t="s">
        <v>49</v>
      </c>
      <c r="B66" s="6" t="s">
        <v>70</v>
      </c>
      <c r="C66" s="1" t="s">
        <v>70</v>
      </c>
      <c r="D66" s="5">
        <v>1</v>
      </c>
      <c r="E66" s="5"/>
      <c r="F66" s="5"/>
      <c r="G66" s="5"/>
      <c r="H66" s="12">
        <f>SUMIFS('OB History S3'!C:C,'OB History S3'!B:B,A66)</f>
        <v>136</v>
      </c>
      <c r="I66" s="4">
        <f>AVERAGEIFS('OB History S3'!C:C,'OB History S3'!B:B,A66)</f>
        <v>12.363636363636363</v>
      </c>
      <c r="J66" s="13">
        <f t="array" ref="J66">MAX(IF('OB History S3'!B:B=A66, 'OB History S3'!C:C))</f>
        <v>20</v>
      </c>
      <c r="K66" s="12">
        <f>COUNTIFS('OB History S3'!B:B,A66,'OB History S3'!D:D, 1)</f>
        <v>5</v>
      </c>
      <c r="L66" s="2">
        <f>COUNTIFS('OB History S3'!B:B,A66,'OB History S3'!D:D, 0)</f>
        <v>6</v>
      </c>
      <c r="M66" s="42">
        <f>LOOKUP(2, 1/('OB History S3'!$B:$B=A66), 'OB History S3'!$AD:$AD)</f>
        <v>0.45454545454545453</v>
      </c>
      <c r="N66" s="12">
        <f>SUMIFS('OB History S3'!F:F,'OB History S3'!B:B,A66)</f>
        <v>23</v>
      </c>
      <c r="O66" s="2">
        <f>SUMIFS('OB History S3'!E:E,'OB History S3'!B:B,A66)-N66</f>
        <v>26</v>
      </c>
      <c r="P66" s="42">
        <f>LOOKUP(2, 1/('OB History S3'!$B:$B=A66), 'OB History S3'!$AB:$AB)</f>
        <v>0.45454545454545453</v>
      </c>
      <c r="Q66" s="12">
        <f>SUMIFS('OB History S3'!H:H,'OB History S3'!B:B,A66)</f>
        <v>98</v>
      </c>
      <c r="R66" s="2">
        <f>SUMIFS('OB History S3'!G:G,'OB History S3'!B:B,A66)-Q66</f>
        <v>109</v>
      </c>
      <c r="S66" s="42">
        <f>LOOKUP(2, 1/('OB History S3'!$B:$B=A66), 'OB History S3'!$AC:$AC)</f>
        <v>0.46727272727272734</v>
      </c>
      <c r="T66" s="2">
        <f>COUNTIFS('OB History S3'!$B:$B,$A$66,'OB History S3'!K:K, 1)</f>
        <v>2</v>
      </c>
      <c r="U66" s="2">
        <f>COUNTIFS('OB History S3'!$B:$B,$A$66,'OB History S3'!L:L, 1)</f>
        <v>5</v>
      </c>
      <c r="V66" s="2">
        <f>COUNTIFS('OB History S3'!$B:$B,$A$66,'OB History S3'!M:M, 1)</f>
        <v>0</v>
      </c>
      <c r="W66" s="2">
        <f>COUNTIFS('OB History S3'!$B:$B,$A$66,'OB History S3'!N:N, 1)</f>
        <v>2</v>
      </c>
      <c r="X66" s="2">
        <f>COUNTIFS('OB History S3'!$B:$B,$A$66,'OB History S3'!O:O, 1)</f>
        <v>0</v>
      </c>
      <c r="Y66" s="2">
        <f>COUNTIFS('OB History S3'!$B:$B,$A$66,'OB History S3'!P:P, 1)</f>
        <v>0</v>
      </c>
      <c r="Z66" s="2">
        <f>COUNTIFS('OB History S3'!$B:$B,$A$66,'OB History S3'!Q:Q, 1)</f>
        <v>0</v>
      </c>
      <c r="AA66" s="2">
        <f>COUNTIFS('OB History S3'!$B:$B,$A$66,'OB History S3'!R:R, 1)</f>
        <v>0</v>
      </c>
      <c r="AB66" s="2">
        <f>COUNTIFS('OB History S3'!$B:$B,$A$66,'OB History S3'!S:S, 1)</f>
        <v>0</v>
      </c>
      <c r="AC66" s="2">
        <f>COUNTIFS('OB History S3'!$B:$B,$A$66,'OB History S3'!T:T, 1)</f>
        <v>1</v>
      </c>
      <c r="AD66" s="2">
        <f>COUNTIFS('OB History S3'!$B:$B,$A$66,'OB History S3'!U:U, 1)</f>
        <v>0</v>
      </c>
      <c r="AE66" s="2">
        <f>COUNTIFS('OB History S3'!$B:$B,$A$66,'OB History S3'!V:V, 1)</f>
        <v>0</v>
      </c>
      <c r="AF66" s="2">
        <f>COUNTIFS('OB History S3'!$B:$B,$A$66,'OB History S3'!W:W, 1)</f>
        <v>0</v>
      </c>
      <c r="AG66" s="2">
        <f>COUNTIFS('OB History S3'!$B:$B,$A$66,'OB History S3'!X:X, 1)</f>
        <v>4</v>
      </c>
      <c r="AH66" s="2">
        <f>COUNTIFS('OB History S3'!$B:$B,$A$66,'OB History S3'!Y:Y, 1)</f>
        <v>5</v>
      </c>
      <c r="AI66" s="2">
        <f>COUNTIFS('OB History S3'!$B:$B,$A$66,'OB History S3'!Z:Z, 1)</f>
        <v>4</v>
      </c>
    </row>
    <row r="67" spans="1:35" x14ac:dyDescent="0.25">
      <c r="A67" s="1" t="s">
        <v>248</v>
      </c>
      <c r="B67" s="6" t="s">
        <v>70</v>
      </c>
      <c r="C67" s="2" t="s">
        <v>70</v>
      </c>
      <c r="H67" s="12">
        <f>SUMIFS('OB History S3'!C:C,'OB History S3'!B:B,A67)</f>
        <v>17</v>
      </c>
      <c r="I67" s="4">
        <f>AVERAGEIFS('OB History S3'!C:C,'OB History S3'!B:B,A67)</f>
        <v>5.666666666666667</v>
      </c>
      <c r="J67" s="13">
        <f t="array" ref="J67">MAX(IF('OB History S3'!B:B=A67, 'OB History S3'!C:C))</f>
        <v>8</v>
      </c>
      <c r="K67" s="12">
        <f>COUNTIFS('OB History S3'!B:B,A67,'OB History S3'!D:D, 1)</f>
        <v>2</v>
      </c>
      <c r="L67" s="2">
        <f>COUNTIFS('OB History S3'!B:B,A67,'OB History S3'!D:D, 0)</f>
        <v>1</v>
      </c>
      <c r="M67" s="42">
        <f>LOOKUP(2, 1/('OB History S3'!$B:$B=A67), 'OB History S3'!$AD:$AD)</f>
        <v>0.66666666666666663</v>
      </c>
      <c r="N67" s="12">
        <f>SUMIFS('OB History S3'!F:F,'OB History S3'!B:B,A67)</f>
        <v>8</v>
      </c>
      <c r="O67" s="2">
        <f>SUMIFS('OB History S3'!E:E,'OB History S3'!B:B,A67)-N67</f>
        <v>7</v>
      </c>
      <c r="P67" s="42">
        <f>LOOKUP(2, 1/('OB History S3'!$B:$B=A67), 'OB History S3'!$AB:$AB)</f>
        <v>0.53333333333333333</v>
      </c>
      <c r="Q67" s="12">
        <f>SUMIFS('OB History S3'!H:H,'OB History S3'!B:B,A67)</f>
        <v>34</v>
      </c>
      <c r="R67" s="2">
        <f>SUMIFS('OB History S3'!G:G,'OB History S3'!B:B,A67)-Q67</f>
        <v>27</v>
      </c>
      <c r="S67" s="42">
        <f>LOOKUP(2, 1/('OB History S3'!$B:$B=A67), 'OB History S3'!$AC:$AC)</f>
        <v>0.56000000000000005</v>
      </c>
      <c r="T67" s="2">
        <f>COUNTIFS('OB History S3'!$B:$B,$A$67,'OB History S3'!K:K, 1)</f>
        <v>1</v>
      </c>
      <c r="U67" s="2">
        <f>COUNTIFS('OB History S3'!$B:$B,$A$67,'OB History S3'!L:L, 1)</f>
        <v>1</v>
      </c>
      <c r="V67" s="2">
        <f>COUNTIFS('OB History S3'!$B:$B,$A$67,'OB History S3'!M:M, 1)</f>
        <v>0</v>
      </c>
      <c r="W67" s="2">
        <f>COUNTIFS('OB History S3'!$B:$B,$A$67,'OB History S3'!N:N, 1)</f>
        <v>0</v>
      </c>
      <c r="X67" s="2">
        <f>COUNTIFS('OB History S3'!$B:$B,$A$67,'OB History S3'!O:O, 1)</f>
        <v>0</v>
      </c>
      <c r="Y67" s="2">
        <f>COUNTIFS('OB History S3'!$B:$B,$A$67,'OB History S3'!P:P, 1)</f>
        <v>0</v>
      </c>
      <c r="Z67" s="2">
        <f>COUNTIFS('OB History S3'!$B:$B,$A$67,'OB History S3'!Q:Q, 1)</f>
        <v>0</v>
      </c>
      <c r="AA67" s="2">
        <f>COUNTIFS('OB History S3'!$B:$B,$A$67,'OB History S3'!R:R, 1)</f>
        <v>0</v>
      </c>
      <c r="AB67" s="2">
        <f>COUNTIFS('OB History S3'!$B:$B,$A$67,'OB History S3'!S:S, 1)</f>
        <v>0</v>
      </c>
      <c r="AC67" s="2">
        <f>COUNTIFS('OB History S3'!$B:$B,$A$67,'OB History S3'!T:T, 1)</f>
        <v>0</v>
      </c>
      <c r="AD67" s="2">
        <f>COUNTIFS('OB History S3'!$B:$B,$A$67,'OB History S3'!U:U, 1)</f>
        <v>0</v>
      </c>
      <c r="AE67" s="2">
        <f>COUNTIFS('OB History S3'!$B:$B,$A$67,'OB History S3'!V:V, 1)</f>
        <v>0</v>
      </c>
      <c r="AF67" s="2">
        <f>COUNTIFS('OB History S3'!$B:$B,$A$67,'OB History S3'!W:W, 1)</f>
        <v>0</v>
      </c>
      <c r="AG67" s="2">
        <f>COUNTIFS('OB History S3'!$B:$B,$A$67,'OB History S3'!X:X, 1)</f>
        <v>2</v>
      </c>
      <c r="AH67" s="2">
        <f>COUNTIFS('OB History S3'!$B:$B,$A$67,'OB History S3'!Y:Y, 1)</f>
        <v>2</v>
      </c>
      <c r="AI67" s="2">
        <f>COUNTIFS('OB History S3'!$B:$B,$A$67,'OB History S3'!Z:Z, 1)</f>
        <v>2</v>
      </c>
    </row>
  </sheetData>
  <autoFilter ref="A1:AI66" xr:uid="{EEC03B8F-669F-4FC0-BA62-50F3D395660C}">
    <sortState xmlns:xlrd2="http://schemas.microsoft.com/office/spreadsheetml/2017/richdata2" ref="A2:AI66">
      <sortCondition ref="A1:A6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5"/>
  <sheetViews>
    <sheetView workbookViewId="0">
      <pane ySplit="1" topLeftCell="A858" activePane="bottomLeft" state="frozen"/>
      <selection pane="bottomLeft" activeCell="AA882" sqref="AA882:AD89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207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182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150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182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150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150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187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182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237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237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242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237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182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242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182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182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242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182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207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237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182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238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237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182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239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182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242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237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182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237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182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182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237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242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150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242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237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242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182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182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242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150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182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242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242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182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237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242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182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243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243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242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150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182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244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242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243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182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182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243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182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182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237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243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243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247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182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248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243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182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243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237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249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182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182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248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243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250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243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182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243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248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182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211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150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243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182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182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243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252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243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244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253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243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252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252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182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243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182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243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252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>
        <v>46273</v>
      </c>
      <c r="B770" t="s">
        <v>2</v>
      </c>
      <c r="C770">
        <v>44</v>
      </c>
      <c r="D770" s="40">
        <v>1</v>
      </c>
      <c r="E770">
        <v>5</v>
      </c>
      <c r="F770">
        <v>3</v>
      </c>
      <c r="G770">
        <v>21</v>
      </c>
      <c r="H770">
        <v>10</v>
      </c>
      <c r="I770">
        <v>0.6</v>
      </c>
      <c r="J770">
        <v>0.48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1</v>
      </c>
      <c r="Y770">
        <v>0</v>
      </c>
      <c r="Z770">
        <v>0</v>
      </c>
      <c r="AA770" s="40">
        <f>AVERAGEIFS($C$2:C770, $B$2:B770, B770)</f>
        <v>33.25</v>
      </c>
      <c r="AB770" s="40">
        <f>AVERAGEIFS($I$2:I770, $B$2:B770, B770)</f>
        <v>0.6958333333333333</v>
      </c>
      <c r="AC770" s="40">
        <f>AVERAGEIFS($J$2:J770, $B$2:B770, B770)</f>
        <v>0.60041666666666671</v>
      </c>
      <c r="AD770" s="40">
        <f>AVERAGEIFS($D$2:D770, $B$2:B770, B770)</f>
        <v>0.83333333333333337</v>
      </c>
    </row>
    <row r="771" spans="1:30" x14ac:dyDescent="0.25">
      <c r="A771" s="39">
        <v>46273</v>
      </c>
      <c r="B771" t="s">
        <v>243</v>
      </c>
      <c r="C771">
        <v>22</v>
      </c>
      <c r="D771" s="40">
        <v>1</v>
      </c>
      <c r="E771">
        <v>5</v>
      </c>
      <c r="F771">
        <v>3</v>
      </c>
      <c r="G771">
        <v>21</v>
      </c>
      <c r="H771">
        <v>10</v>
      </c>
      <c r="I771">
        <v>0.6</v>
      </c>
      <c r="J771">
        <v>0.48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 s="40">
        <f>AVERAGEIFS($C$2:C771, $B$2:B771, B771)</f>
        <v>12.666666666666666</v>
      </c>
      <c r="AB771" s="40">
        <f>AVERAGEIFS($I$2:I771, $B$2:B771, B771)</f>
        <v>0.53333333333333333</v>
      </c>
      <c r="AC771" s="40">
        <f>AVERAGEIFS($J$2:J771, $B$2:B771, B771)</f>
        <v>0.48722222222222228</v>
      </c>
      <c r="AD771" s="40">
        <f>AVERAGEIFS($D$2:D771, $B$2:B771, B771)</f>
        <v>0.66666666666666663</v>
      </c>
    </row>
    <row r="772" spans="1:30" x14ac:dyDescent="0.25">
      <c r="A772" s="39">
        <v>46273</v>
      </c>
      <c r="B772" t="s">
        <v>120</v>
      </c>
      <c r="C772">
        <v>21</v>
      </c>
      <c r="D772" s="40">
        <v>1</v>
      </c>
      <c r="E772">
        <v>5</v>
      </c>
      <c r="F772">
        <v>3</v>
      </c>
      <c r="G772">
        <v>21</v>
      </c>
      <c r="H772">
        <v>10</v>
      </c>
      <c r="I772">
        <v>0.6</v>
      </c>
      <c r="J772">
        <v>0.48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 s="40">
        <f>AVERAGEIFS($C$2:C772, $B$2:B772, B772)</f>
        <v>16</v>
      </c>
      <c r="AB772" s="40">
        <f>AVERAGEIFS($I$2:I772, $B$2:B772, B772)</f>
        <v>0.54026315789473689</v>
      </c>
      <c r="AC772" s="40">
        <f>AVERAGEIFS($J$2:J772, $B$2:B772, B772)</f>
        <v>0.50921052631578956</v>
      </c>
      <c r="AD772" s="40">
        <f>AVERAGEIFS($D$2:D772, $B$2:B772, B772)</f>
        <v>0.57894736842105265</v>
      </c>
    </row>
    <row r="773" spans="1:30" x14ac:dyDescent="0.25">
      <c r="A773" s="39">
        <v>46273</v>
      </c>
      <c r="B773" t="s">
        <v>22</v>
      </c>
      <c r="C773">
        <v>12</v>
      </c>
      <c r="D773" s="40">
        <v>1</v>
      </c>
      <c r="E773">
        <v>5</v>
      </c>
      <c r="F773">
        <v>3</v>
      </c>
      <c r="G773">
        <v>21</v>
      </c>
      <c r="H773">
        <v>10</v>
      </c>
      <c r="I773">
        <v>0.6</v>
      </c>
      <c r="J773">
        <v>0.48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 s="40">
        <f>AVERAGEIFS($C$2:C773, $B$2:B773, B773)</f>
        <v>15.2</v>
      </c>
      <c r="AB773" s="40">
        <f>AVERAGEIFS($I$2:I773, $B$2:B773, B773)</f>
        <v>0.53533333333333333</v>
      </c>
      <c r="AC773" s="40">
        <f>AVERAGEIFS($J$2:J773, $B$2:B773, B773)</f>
        <v>0.48866666666666669</v>
      </c>
      <c r="AD773" s="40">
        <f>AVERAGEIFS($D$2:D773, $B$2:B773, B773)</f>
        <v>0.53333333333333333</v>
      </c>
    </row>
    <row r="774" spans="1:30" x14ac:dyDescent="0.25">
      <c r="A774" s="39">
        <v>46273</v>
      </c>
      <c r="B774" t="s">
        <v>111</v>
      </c>
      <c r="C774">
        <v>11</v>
      </c>
      <c r="D774" s="40">
        <v>1</v>
      </c>
      <c r="E774">
        <v>5</v>
      </c>
      <c r="F774">
        <v>3</v>
      </c>
      <c r="G774">
        <v>21</v>
      </c>
      <c r="H774">
        <v>10</v>
      </c>
      <c r="I774">
        <v>0.6</v>
      </c>
      <c r="J774">
        <v>0.48</v>
      </c>
      <c r="K774">
        <v>1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1</v>
      </c>
      <c r="Y774">
        <v>0</v>
      </c>
      <c r="Z774">
        <v>0</v>
      </c>
      <c r="AA774" s="40">
        <f>AVERAGEIFS($C$2:C774, $B$2:B774, B774)</f>
        <v>13.974358974358974</v>
      </c>
      <c r="AB774" s="40">
        <f>AVERAGEIFS($I$2:I774, $B$2:B774, B774)</f>
        <v>0.48076923076923078</v>
      </c>
      <c r="AC774" s="40">
        <f>AVERAGEIFS($J$2:J774, $B$2:B774, B774)</f>
        <v>0.49846153846153851</v>
      </c>
      <c r="AD774" s="40">
        <f>AVERAGEIFS($D$2:D774, $B$2:B774, B774)</f>
        <v>0.48717948717948717</v>
      </c>
    </row>
    <row r="775" spans="1:30" x14ac:dyDescent="0.25">
      <c r="A775" s="39">
        <v>46273</v>
      </c>
      <c r="B775" t="s">
        <v>252</v>
      </c>
      <c r="C775">
        <v>14</v>
      </c>
      <c r="D775" s="40">
        <v>1</v>
      </c>
      <c r="E775">
        <v>5</v>
      </c>
      <c r="F775">
        <v>3</v>
      </c>
      <c r="G775">
        <v>21</v>
      </c>
      <c r="H775">
        <v>10</v>
      </c>
      <c r="I775">
        <v>0.6</v>
      </c>
      <c r="J775">
        <v>0.48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 s="40">
        <f>AVERAGEIFS($C$2:C775, $B$2:B775, B775)</f>
        <v>9.8000000000000007</v>
      </c>
      <c r="AB775" s="40">
        <f>AVERAGEIFS($I$2:I775, $B$2:B775, B775)</f>
        <v>0.5</v>
      </c>
      <c r="AC775" s="40">
        <f>AVERAGEIFS($J$2:J775, $B$2:B775, B775)</f>
        <v>0.496</v>
      </c>
      <c r="AD775" s="40">
        <f>AVERAGEIFS($D$2:D775, $B$2:B775, B775)</f>
        <v>0.6</v>
      </c>
    </row>
    <row r="776" spans="1:30" x14ac:dyDescent="0.25">
      <c r="A776" s="39">
        <v>46273</v>
      </c>
      <c r="B776" t="s">
        <v>19</v>
      </c>
      <c r="C776">
        <v>27</v>
      </c>
      <c r="D776" s="40">
        <v>0</v>
      </c>
      <c r="E776">
        <v>5</v>
      </c>
      <c r="F776">
        <v>2</v>
      </c>
      <c r="G776">
        <v>21</v>
      </c>
      <c r="H776">
        <v>11</v>
      </c>
      <c r="I776">
        <v>0.4</v>
      </c>
      <c r="J776">
        <v>0.52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1</v>
      </c>
      <c r="X776">
        <v>0</v>
      </c>
      <c r="Y776">
        <v>0</v>
      </c>
      <c r="Z776">
        <v>0</v>
      </c>
      <c r="AA776" s="40">
        <f>AVERAGEIFS($C$2:C776, $B$2:B776, B776)</f>
        <v>24</v>
      </c>
      <c r="AB776" s="40">
        <f>AVERAGEIFS($I$2:I776, $B$2:B776, B776)</f>
        <v>0.34499999999999997</v>
      </c>
      <c r="AC776" s="40">
        <f>AVERAGEIFS($J$2:J776, $B$2:B776, B776)</f>
        <v>0.435</v>
      </c>
      <c r="AD776" s="40">
        <f>AVERAGEIFS($D$2:D776, $B$2:B776, B776)</f>
        <v>0</v>
      </c>
    </row>
    <row r="777" spans="1:30" x14ac:dyDescent="0.25">
      <c r="A777" s="39">
        <v>46273</v>
      </c>
      <c r="B777" t="s">
        <v>92</v>
      </c>
      <c r="C777">
        <v>19</v>
      </c>
      <c r="D777" s="40">
        <v>0</v>
      </c>
      <c r="E777">
        <v>5</v>
      </c>
      <c r="F777">
        <v>2</v>
      </c>
      <c r="G777">
        <v>21</v>
      </c>
      <c r="H777">
        <v>11</v>
      </c>
      <c r="I777">
        <v>0.4</v>
      </c>
      <c r="J777">
        <v>0.52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1</v>
      </c>
      <c r="X777">
        <v>0</v>
      </c>
      <c r="Y777">
        <v>0</v>
      </c>
      <c r="Z777">
        <v>0</v>
      </c>
      <c r="AA777" s="40">
        <f>AVERAGEIFS($C$2:C777, $B$2:B777, B777)</f>
        <v>16.333333333333332</v>
      </c>
      <c r="AB777" s="40">
        <f>AVERAGEIFS($I$2:I777, $B$2:B777, B777)</f>
        <v>0.46666666666666662</v>
      </c>
      <c r="AC777" s="40">
        <f>AVERAGEIFS($J$2:J777, $B$2:B777, B777)</f>
        <v>0.54</v>
      </c>
      <c r="AD777" s="40">
        <f>AVERAGEIFS($D$2:D777, $B$2:B777, B777)</f>
        <v>0.33333333333333331</v>
      </c>
    </row>
    <row r="778" spans="1:30" x14ac:dyDescent="0.25">
      <c r="A778" s="39">
        <v>46273</v>
      </c>
      <c r="B778" t="s">
        <v>17</v>
      </c>
      <c r="C778">
        <v>17</v>
      </c>
      <c r="D778" s="40">
        <v>0</v>
      </c>
      <c r="E778">
        <v>5</v>
      </c>
      <c r="F778">
        <v>2</v>
      </c>
      <c r="G778">
        <v>21</v>
      </c>
      <c r="H778">
        <v>11</v>
      </c>
      <c r="I778">
        <v>0.4</v>
      </c>
      <c r="J778">
        <v>0.52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 s="40">
        <f>AVERAGEIFS($C$2:C778, $B$2:B778, B778)</f>
        <v>12.84</v>
      </c>
      <c r="AB778" s="40">
        <f>AVERAGEIFS($I$2:I778, $B$2:B778, B778)</f>
        <v>0.49000000000000005</v>
      </c>
      <c r="AC778" s="40">
        <f>AVERAGEIFS($J$2:J778, $B$2:B778, B778)</f>
        <v>0.49320000000000008</v>
      </c>
      <c r="AD778" s="40">
        <f>AVERAGEIFS($D$2:D778, $B$2:B778, B778)</f>
        <v>0.36</v>
      </c>
    </row>
    <row r="779" spans="1:30" x14ac:dyDescent="0.25">
      <c r="A779" s="39">
        <v>46273</v>
      </c>
      <c r="B779" t="s">
        <v>90</v>
      </c>
      <c r="C779">
        <v>35</v>
      </c>
      <c r="D779" s="40">
        <v>0</v>
      </c>
      <c r="E779">
        <v>5</v>
      </c>
      <c r="F779">
        <v>2</v>
      </c>
      <c r="G779">
        <v>21</v>
      </c>
      <c r="H779">
        <v>11</v>
      </c>
      <c r="I779">
        <v>0.4</v>
      </c>
      <c r="J779">
        <v>0.52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1</v>
      </c>
      <c r="X779">
        <v>0</v>
      </c>
      <c r="Y779">
        <v>0</v>
      </c>
      <c r="Z779">
        <v>0</v>
      </c>
      <c r="AA779" s="40">
        <f>AVERAGEIFS($C$2:C779, $B$2:B779, B779)</f>
        <v>26.75</v>
      </c>
      <c r="AB779" s="40">
        <f>AVERAGEIFS($I$2:I779, $B$2:B779, B779)</f>
        <v>0.5475000000000001</v>
      </c>
      <c r="AC779" s="40">
        <f>AVERAGEIFS($J$2:J779, $B$2:B779, B779)</f>
        <v>0.53900000000000015</v>
      </c>
      <c r="AD779" s="40">
        <f>AVERAGEIFS($D$2:D779, $B$2:B779, B779)</f>
        <v>0.5</v>
      </c>
    </row>
    <row r="780" spans="1:30" x14ac:dyDescent="0.25">
      <c r="A780" s="39">
        <v>46273</v>
      </c>
      <c r="B780" t="s">
        <v>32</v>
      </c>
      <c r="C780">
        <v>16</v>
      </c>
      <c r="D780" s="40">
        <v>0</v>
      </c>
      <c r="E780">
        <v>5</v>
      </c>
      <c r="F780">
        <v>2</v>
      </c>
      <c r="G780">
        <v>21</v>
      </c>
      <c r="H780">
        <v>11</v>
      </c>
      <c r="I780">
        <v>0.4</v>
      </c>
      <c r="J780">
        <v>0.52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1</v>
      </c>
      <c r="X780">
        <v>0</v>
      </c>
      <c r="Y780">
        <v>0</v>
      </c>
      <c r="Z780">
        <v>0</v>
      </c>
      <c r="AA780" s="40">
        <f>AVERAGEIFS($C$2:C780, $B$2:B780, B780)</f>
        <v>15.133333333333333</v>
      </c>
      <c r="AB780" s="40">
        <f>AVERAGEIFS($I$2:I780, $B$2:B780, B780)</f>
        <v>0.4250000000000001</v>
      </c>
      <c r="AC780" s="40">
        <f>AVERAGEIFS($J$2:J780, $B$2:B780, B780)</f>
        <v>0.47266666666666668</v>
      </c>
      <c r="AD780" s="40">
        <f>AVERAGEIFS($D$2:D780, $B$2:B780, B780)</f>
        <v>0.33333333333333331</v>
      </c>
    </row>
    <row r="781" spans="1:30" x14ac:dyDescent="0.25">
      <c r="A781" s="39">
        <v>46273</v>
      </c>
      <c r="B781" t="s">
        <v>29</v>
      </c>
      <c r="C781">
        <v>18</v>
      </c>
      <c r="D781" s="40">
        <v>0</v>
      </c>
      <c r="E781">
        <v>5</v>
      </c>
      <c r="F781">
        <v>2</v>
      </c>
      <c r="G781">
        <v>21</v>
      </c>
      <c r="H781">
        <v>11</v>
      </c>
      <c r="I781">
        <v>0.4</v>
      </c>
      <c r="J781">
        <v>0.52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 s="40">
        <f>AVERAGEIFS($C$2:C781, $B$2:B781, B781)</f>
        <v>12</v>
      </c>
      <c r="AB781" s="40">
        <f>AVERAGEIFS($I$2:I781, $B$2:B781, B781)</f>
        <v>0.46250000000000008</v>
      </c>
      <c r="AC781" s="40">
        <f>AVERAGEIFS($J$2:J781, $B$2:B781, B781)</f>
        <v>0.49437500000000012</v>
      </c>
      <c r="AD781" s="40">
        <f>AVERAGEIFS($D$2:D781, $B$2:B781, B781)</f>
        <v>0.4375</v>
      </c>
    </row>
    <row r="782" spans="1:30" x14ac:dyDescent="0.25">
      <c r="A782" s="39">
        <v>46273</v>
      </c>
      <c r="B782" t="s">
        <v>120</v>
      </c>
      <c r="C782">
        <v>15</v>
      </c>
      <c r="D782" s="40">
        <v>1</v>
      </c>
      <c r="E782">
        <v>5</v>
      </c>
      <c r="F782">
        <v>3</v>
      </c>
      <c r="G782">
        <v>21</v>
      </c>
      <c r="H782">
        <v>11</v>
      </c>
      <c r="I782">
        <v>0.6</v>
      </c>
      <c r="J782">
        <v>0.52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 s="40">
        <f>AVERAGEIFS($C$2:C782, $B$2:B782, B782)</f>
        <v>15.974358974358974</v>
      </c>
      <c r="AB782" s="40">
        <f>AVERAGEIFS($I$2:I782, $B$2:B782, B782)</f>
        <v>0.54179487179487185</v>
      </c>
      <c r="AC782" s="40">
        <f>AVERAGEIFS($J$2:J782, $B$2:B782, B782)</f>
        <v>0.50948717948717948</v>
      </c>
      <c r="AD782" s="40">
        <f>AVERAGEIFS($D$2:D782, $B$2:B782, B782)</f>
        <v>0.58974358974358976</v>
      </c>
    </row>
    <row r="783" spans="1:30" x14ac:dyDescent="0.25">
      <c r="A783" s="39">
        <v>46273</v>
      </c>
      <c r="B783" t="s">
        <v>15</v>
      </c>
      <c r="C783">
        <v>46</v>
      </c>
      <c r="D783" s="40">
        <v>1</v>
      </c>
      <c r="E783">
        <v>5</v>
      </c>
      <c r="F783">
        <v>3</v>
      </c>
      <c r="G783">
        <v>21</v>
      </c>
      <c r="H783">
        <v>11</v>
      </c>
      <c r="I783">
        <v>0.6</v>
      </c>
      <c r="J783">
        <v>0.52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1</v>
      </c>
      <c r="Z783">
        <v>0</v>
      </c>
      <c r="AA783" s="40">
        <f>AVERAGEIFS($C$2:C783, $B$2:B783, B783)</f>
        <v>24.96153846153846</v>
      </c>
      <c r="AB783" s="40">
        <f>AVERAGEIFS($I$2:I783, $B$2:B783, B783)</f>
        <v>0.4884615384615385</v>
      </c>
      <c r="AC783" s="40">
        <f>AVERAGEIFS($J$2:J783, $B$2:B783, B783)</f>
        <v>0.50384615384615372</v>
      </c>
      <c r="AD783" s="40">
        <f>AVERAGEIFS($D$2:D783, $B$2:B783, B783)</f>
        <v>0.42307692307692307</v>
      </c>
    </row>
    <row r="784" spans="1:30" x14ac:dyDescent="0.25">
      <c r="A784" s="39">
        <v>46273</v>
      </c>
      <c r="B784" t="s">
        <v>127</v>
      </c>
      <c r="C784">
        <v>32</v>
      </c>
      <c r="D784" s="40">
        <v>1</v>
      </c>
      <c r="E784">
        <v>5</v>
      </c>
      <c r="F784">
        <v>3</v>
      </c>
      <c r="G784">
        <v>21</v>
      </c>
      <c r="H784">
        <v>11</v>
      </c>
      <c r="I784">
        <v>0.6</v>
      </c>
      <c r="J784">
        <v>0.52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1</v>
      </c>
      <c r="Z784">
        <v>0</v>
      </c>
      <c r="AA784" s="40">
        <f>AVERAGEIFS($C$2:C784, $B$2:B784, B784)</f>
        <v>25.272727272727273</v>
      </c>
      <c r="AB784" s="40">
        <f>AVERAGEIFS($I$2:I784, $B$2:B784, B784)</f>
        <v>0.535909090909091</v>
      </c>
      <c r="AC784" s="40">
        <f>AVERAGEIFS($J$2:J784, $B$2:B784, B784)</f>
        <v>0.50840909090909092</v>
      </c>
      <c r="AD784" s="40">
        <f>AVERAGEIFS($D$2:D784, $B$2:B784, B784)</f>
        <v>0.56818181818181823</v>
      </c>
    </row>
    <row r="785" spans="1:30" x14ac:dyDescent="0.25">
      <c r="A785" s="39">
        <v>46273</v>
      </c>
      <c r="B785" t="s">
        <v>23</v>
      </c>
      <c r="C785">
        <v>19</v>
      </c>
      <c r="D785" s="40">
        <v>1</v>
      </c>
      <c r="E785">
        <v>5</v>
      </c>
      <c r="F785">
        <v>3</v>
      </c>
      <c r="G785">
        <v>21</v>
      </c>
      <c r="H785">
        <v>11</v>
      </c>
      <c r="I785">
        <v>0.6</v>
      </c>
      <c r="J785">
        <v>0.52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1</v>
      </c>
      <c r="Z785">
        <v>0</v>
      </c>
      <c r="AA785" s="40">
        <f>AVERAGEIFS($C$2:C785, $B$2:B785, B785)</f>
        <v>12.25</v>
      </c>
      <c r="AB785" s="40">
        <f>AVERAGEIFS($I$2:I785, $B$2:B785, B785)</f>
        <v>0.51964285714285718</v>
      </c>
      <c r="AC785" s="40">
        <f>AVERAGEIFS($J$2:J785, $B$2:B785, B785)</f>
        <v>0.49071428571428566</v>
      </c>
      <c r="AD785" s="40">
        <f>AVERAGEIFS($D$2:D785, $B$2:B785, B785)</f>
        <v>0.4642857142857143</v>
      </c>
    </row>
    <row r="786" spans="1:30" x14ac:dyDescent="0.25">
      <c r="A786" s="39">
        <v>46273</v>
      </c>
      <c r="B786" t="s">
        <v>28</v>
      </c>
      <c r="C786">
        <v>14</v>
      </c>
      <c r="D786" s="40">
        <v>1</v>
      </c>
      <c r="E786">
        <v>5</v>
      </c>
      <c r="F786">
        <v>3</v>
      </c>
      <c r="G786">
        <v>21</v>
      </c>
      <c r="H786">
        <v>11</v>
      </c>
      <c r="I786">
        <v>0.6</v>
      </c>
      <c r="J786">
        <v>0.52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1</v>
      </c>
      <c r="Z786">
        <v>0</v>
      </c>
      <c r="AA786" s="40">
        <f>AVERAGEIFS($C$2:C786, $B$2:B786, B786)</f>
        <v>12.428571428571429</v>
      </c>
      <c r="AB786" s="40">
        <f>AVERAGEIFS($I$2:I786, $B$2:B786, B786)</f>
        <v>0.4</v>
      </c>
      <c r="AC786" s="40">
        <f>AVERAGEIFS($J$2:J786, $B$2:B786, B786)</f>
        <v>0.47428571428571425</v>
      </c>
      <c r="AD786" s="40">
        <f>AVERAGEIFS($D$2:D786, $B$2:B786, B786)</f>
        <v>0.2857142857142857</v>
      </c>
    </row>
    <row r="787" spans="1:30" x14ac:dyDescent="0.25">
      <c r="A787" s="39">
        <v>46273</v>
      </c>
      <c r="B787" t="s">
        <v>113</v>
      </c>
      <c r="C787">
        <v>23</v>
      </c>
      <c r="D787" s="40">
        <v>1</v>
      </c>
      <c r="E787">
        <v>5</v>
      </c>
      <c r="F787">
        <v>3</v>
      </c>
      <c r="G787">
        <v>21</v>
      </c>
      <c r="H787">
        <v>11</v>
      </c>
      <c r="I787">
        <v>0.6</v>
      </c>
      <c r="J787">
        <v>0.52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1</v>
      </c>
      <c r="Y787">
        <v>1</v>
      </c>
      <c r="Z787">
        <v>0</v>
      </c>
      <c r="AA787" s="40">
        <f>AVERAGEIFS($C$2:C787, $B$2:B787, B787)</f>
        <v>25.041666666666668</v>
      </c>
      <c r="AB787" s="40">
        <f>AVERAGEIFS($I$2:I787, $B$2:B787, B787)</f>
        <v>0.64041666666666652</v>
      </c>
      <c r="AC787" s="40">
        <f>AVERAGEIFS($J$2:J787, $B$2:B787, B787)</f>
        <v>0.56458333333333333</v>
      </c>
      <c r="AD787" s="40">
        <f>AVERAGEIFS($D$2:D787, $B$2:B787, B787)</f>
        <v>0.79166666666666663</v>
      </c>
    </row>
    <row r="788" spans="1:30" x14ac:dyDescent="0.25">
      <c r="A788" s="39">
        <v>46273</v>
      </c>
      <c r="B788" t="s">
        <v>111</v>
      </c>
      <c r="C788">
        <v>7</v>
      </c>
      <c r="D788" s="40">
        <v>1</v>
      </c>
      <c r="E788">
        <v>5</v>
      </c>
      <c r="F788">
        <v>3</v>
      </c>
      <c r="G788">
        <v>21</v>
      </c>
      <c r="H788">
        <v>11</v>
      </c>
      <c r="I788">
        <v>0.6</v>
      </c>
      <c r="J788">
        <v>0.52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1</v>
      </c>
      <c r="Y788">
        <v>1</v>
      </c>
      <c r="Z788">
        <v>0</v>
      </c>
      <c r="AA788" s="40">
        <f>AVERAGEIFS($C$2:C788, $B$2:B788, B788)</f>
        <v>13.8</v>
      </c>
      <c r="AB788" s="40">
        <f>AVERAGEIFS($I$2:I788, $B$2:B788, B788)</f>
        <v>0.48375000000000001</v>
      </c>
      <c r="AC788" s="40">
        <f>AVERAGEIFS($J$2:J788, $B$2:B788, B788)</f>
        <v>0.499</v>
      </c>
      <c r="AD788" s="40">
        <f>AVERAGEIFS($D$2:D788, $B$2:B788, B788)</f>
        <v>0.5</v>
      </c>
    </row>
    <row r="789" spans="1:30" x14ac:dyDescent="0.25">
      <c r="A789" s="39">
        <v>46273</v>
      </c>
      <c r="B789" t="s">
        <v>17</v>
      </c>
      <c r="C789">
        <v>11</v>
      </c>
      <c r="D789" s="40">
        <v>0</v>
      </c>
      <c r="E789">
        <v>5</v>
      </c>
      <c r="F789">
        <v>2</v>
      </c>
      <c r="G789">
        <v>21</v>
      </c>
      <c r="H789">
        <v>10</v>
      </c>
      <c r="I789">
        <v>0.4</v>
      </c>
      <c r="J789">
        <v>0.48</v>
      </c>
      <c r="K789">
        <v>1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0</v>
      </c>
      <c r="Z789">
        <v>0</v>
      </c>
      <c r="AA789" s="40">
        <f>AVERAGEIFS($C$2:C789, $B$2:B789, B789)</f>
        <v>12.76923076923077</v>
      </c>
      <c r="AB789" s="40">
        <f>AVERAGEIFS($I$2:I789, $B$2:B789, B789)</f>
        <v>0.48653846153846164</v>
      </c>
      <c r="AC789" s="40">
        <f>AVERAGEIFS($J$2:J789, $B$2:B789, B789)</f>
        <v>0.49269230769230776</v>
      </c>
      <c r="AD789" s="40">
        <f>AVERAGEIFS($D$2:D789, $B$2:B789, B789)</f>
        <v>0.34615384615384615</v>
      </c>
    </row>
    <row r="790" spans="1:30" x14ac:dyDescent="0.25">
      <c r="A790" s="39">
        <v>46273</v>
      </c>
      <c r="B790" t="s">
        <v>5</v>
      </c>
      <c r="C790">
        <v>32</v>
      </c>
      <c r="D790" s="40">
        <v>0</v>
      </c>
      <c r="E790">
        <v>5</v>
      </c>
      <c r="F790">
        <v>2</v>
      </c>
      <c r="G790">
        <v>21</v>
      </c>
      <c r="H790">
        <v>10</v>
      </c>
      <c r="I790">
        <v>0.4</v>
      </c>
      <c r="J790">
        <v>0.48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0</v>
      </c>
      <c r="Z790">
        <v>0</v>
      </c>
      <c r="AA790" s="40">
        <f>AVERAGEIFS($C$2:C790, $B$2:B790, B790)</f>
        <v>23.857142857142858</v>
      </c>
      <c r="AB790" s="40">
        <f>AVERAGEIFS($I$2:I790, $B$2:B790, B790)</f>
        <v>0.42857142857142855</v>
      </c>
      <c r="AC790" s="40">
        <f>AVERAGEIFS($J$2:J790, $B$2:B790, B790)</f>
        <v>0.4771428571428572</v>
      </c>
      <c r="AD790" s="40">
        <f>AVERAGEIFS($D$2:D790, $B$2:B790, B790)</f>
        <v>0.33333333333333331</v>
      </c>
    </row>
    <row r="791" spans="1:30" x14ac:dyDescent="0.25">
      <c r="A791" s="39">
        <v>46273</v>
      </c>
      <c r="B791" t="s">
        <v>182</v>
      </c>
      <c r="C791">
        <v>25</v>
      </c>
      <c r="D791" s="40">
        <v>0</v>
      </c>
      <c r="E791">
        <v>5</v>
      </c>
      <c r="F791">
        <v>2</v>
      </c>
      <c r="G791">
        <v>21</v>
      </c>
      <c r="H791">
        <v>10</v>
      </c>
      <c r="I791">
        <v>0.4</v>
      </c>
      <c r="J791">
        <v>0.48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 s="40">
        <f>AVERAGEIFS($C$2:C791, $B$2:B791, B791)</f>
        <v>14.970588235294118</v>
      </c>
      <c r="AB791" s="40">
        <f>AVERAGEIFS($I$2:I791, $B$2:B791, B791)</f>
        <v>0.6132352941176471</v>
      </c>
      <c r="AC791" s="40">
        <f>AVERAGEIFS($J$2:J791, $B$2:B791, B791)</f>
        <v>0.56058823529411761</v>
      </c>
      <c r="AD791" s="40">
        <f>AVERAGEIFS($D$2:D791, $B$2:B791, B791)</f>
        <v>0.70588235294117652</v>
      </c>
    </row>
    <row r="792" spans="1:30" x14ac:dyDescent="0.25">
      <c r="A792" s="39">
        <v>46273</v>
      </c>
      <c r="B792" t="s">
        <v>92</v>
      </c>
      <c r="C792">
        <v>12</v>
      </c>
      <c r="D792" s="40">
        <v>0</v>
      </c>
      <c r="E792">
        <v>5</v>
      </c>
      <c r="F792">
        <v>2</v>
      </c>
      <c r="G792">
        <v>21</v>
      </c>
      <c r="H792">
        <v>10</v>
      </c>
      <c r="I792">
        <v>0.4</v>
      </c>
      <c r="J792">
        <v>0.48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0</v>
      </c>
      <c r="Z792">
        <v>0</v>
      </c>
      <c r="AA792" s="40">
        <f>AVERAGEIFS($C$2:C792, $B$2:B792, B792)</f>
        <v>15.25</v>
      </c>
      <c r="AB792" s="40">
        <f>AVERAGEIFS($I$2:I792, $B$2:B792, B792)</f>
        <v>0.44999999999999996</v>
      </c>
      <c r="AC792" s="40">
        <f>AVERAGEIFS($J$2:J792, $B$2:B792, B792)</f>
        <v>0.52500000000000002</v>
      </c>
      <c r="AD792" s="40">
        <f>AVERAGEIFS($D$2:D792, $B$2:B792, B792)</f>
        <v>0.25</v>
      </c>
    </row>
    <row r="793" spans="1:30" x14ac:dyDescent="0.25">
      <c r="A793" s="39">
        <v>46273</v>
      </c>
      <c r="B793" t="s">
        <v>14</v>
      </c>
      <c r="C793">
        <v>33</v>
      </c>
      <c r="D793" s="40">
        <v>0</v>
      </c>
      <c r="E793">
        <v>5</v>
      </c>
      <c r="F793">
        <v>2</v>
      </c>
      <c r="G793">
        <v>21</v>
      </c>
      <c r="H793">
        <v>10</v>
      </c>
      <c r="I793">
        <v>0.4</v>
      </c>
      <c r="J793">
        <v>0.48</v>
      </c>
      <c r="K793">
        <v>1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 s="40">
        <f>AVERAGEIFS($C$2:C793, $B$2:B793, B793)</f>
        <v>28.4</v>
      </c>
      <c r="AB793" s="40">
        <f>AVERAGEIFS($I$2:I793, $B$2:B793, B793)</f>
        <v>0.32499999999999996</v>
      </c>
      <c r="AC793" s="40">
        <f>AVERAGEIFS($J$2:J793, $B$2:B793, B793)</f>
        <v>0.42899999999999999</v>
      </c>
      <c r="AD793" s="40">
        <f>AVERAGEIFS($D$2:D793, $B$2:B793, B793)</f>
        <v>0.1</v>
      </c>
    </row>
    <row r="794" spans="1:30" x14ac:dyDescent="0.25">
      <c r="A794" s="39">
        <v>46273</v>
      </c>
      <c r="B794" t="s">
        <v>243</v>
      </c>
      <c r="C794">
        <v>15</v>
      </c>
      <c r="D794" s="40">
        <v>0</v>
      </c>
      <c r="E794">
        <v>5</v>
      </c>
      <c r="F794">
        <v>2</v>
      </c>
      <c r="G794">
        <v>21</v>
      </c>
      <c r="H794">
        <v>10</v>
      </c>
      <c r="I794">
        <v>0.4</v>
      </c>
      <c r="J794">
        <v>0.48</v>
      </c>
      <c r="K794">
        <v>1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0</v>
      </c>
      <c r="Z794">
        <v>0</v>
      </c>
      <c r="AA794" s="40">
        <f>AVERAGEIFS($C$2:C794, $B$2:B794, B794)</f>
        <v>12.789473684210526</v>
      </c>
      <c r="AB794" s="40">
        <f>AVERAGEIFS($I$2:I794, $B$2:B794, B794)</f>
        <v>0.52631578947368418</v>
      </c>
      <c r="AC794" s="40">
        <f>AVERAGEIFS($J$2:J794, $B$2:B794, B794)</f>
        <v>0.48684210526315796</v>
      </c>
      <c r="AD794" s="40">
        <f>AVERAGEIFS($D$2:D794, $B$2:B794, B794)</f>
        <v>0.63157894736842102</v>
      </c>
    </row>
    <row r="795" spans="1:30" x14ac:dyDescent="0.25">
      <c r="A795" s="39">
        <v>46273</v>
      </c>
      <c r="B795" t="s">
        <v>32</v>
      </c>
      <c r="C795">
        <v>15</v>
      </c>
      <c r="D795" s="40">
        <v>0</v>
      </c>
      <c r="E795">
        <v>5</v>
      </c>
      <c r="F795">
        <v>2</v>
      </c>
      <c r="G795">
        <v>21</v>
      </c>
      <c r="H795">
        <v>10</v>
      </c>
      <c r="I795">
        <v>0.4</v>
      </c>
      <c r="J795">
        <v>0.48</v>
      </c>
      <c r="K795">
        <v>1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0</v>
      </c>
      <c r="Y795">
        <v>0</v>
      </c>
      <c r="Z795">
        <v>0</v>
      </c>
      <c r="AA795" s="40">
        <f>AVERAGEIFS($C$2:C795, $B$2:B795, B795)</f>
        <v>15.129032258064516</v>
      </c>
      <c r="AB795" s="40">
        <f>AVERAGEIFS($I$2:I795, $B$2:B795, B795)</f>
        <v>0.42419354838709689</v>
      </c>
      <c r="AC795" s="40">
        <f>AVERAGEIFS($J$2:J795, $B$2:B795, B795)</f>
        <v>0.47290322580645161</v>
      </c>
      <c r="AD795" s="40">
        <f>AVERAGEIFS($D$2:D795, $B$2:B795, B795)</f>
        <v>0.32258064516129031</v>
      </c>
    </row>
    <row r="796" spans="1:30" x14ac:dyDescent="0.25">
      <c r="A796" s="39">
        <v>46277</v>
      </c>
      <c r="B796" t="s">
        <v>65</v>
      </c>
      <c r="C796">
        <v>21</v>
      </c>
      <c r="D796" s="40">
        <v>1</v>
      </c>
      <c r="E796">
        <v>4</v>
      </c>
      <c r="F796">
        <v>3</v>
      </c>
      <c r="G796">
        <v>18</v>
      </c>
      <c r="H796">
        <v>9</v>
      </c>
      <c r="I796">
        <v>0.75</v>
      </c>
      <c r="J796">
        <v>0.5</v>
      </c>
      <c r="K796">
        <v>1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 s="40">
        <f>AVERAGEIFS($C$2:C796, $B$2:B796, B796)</f>
        <v>20.5</v>
      </c>
      <c r="AB796" s="40">
        <f>AVERAGEIFS($I$2:I796, $B$2:B796, B796)</f>
        <v>0.56454545454545457</v>
      </c>
      <c r="AC796" s="40">
        <f>AVERAGEIFS($J$2:J796, $B$2:B796, B796)</f>
        <v>0.53363636363636358</v>
      </c>
      <c r="AD796" s="40">
        <f>AVERAGEIFS($D$2:D796, $B$2:B796, B796)</f>
        <v>0.68181818181818177</v>
      </c>
    </row>
    <row r="797" spans="1:30" x14ac:dyDescent="0.25">
      <c r="A797" s="39">
        <v>46277</v>
      </c>
      <c r="B797" t="s">
        <v>21</v>
      </c>
      <c r="C797">
        <v>12</v>
      </c>
      <c r="D797" s="40">
        <v>1</v>
      </c>
      <c r="E797">
        <v>4</v>
      </c>
      <c r="F797">
        <v>3</v>
      </c>
      <c r="G797">
        <v>18</v>
      </c>
      <c r="H797">
        <v>9</v>
      </c>
      <c r="I797">
        <v>0.75</v>
      </c>
      <c r="J797">
        <v>0.5</v>
      </c>
      <c r="K797">
        <v>1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 s="40">
        <f>AVERAGEIFS($C$2:C797, $B$2:B797, B797)</f>
        <v>18</v>
      </c>
      <c r="AB797" s="40">
        <f>AVERAGEIFS($I$2:I797, $B$2:B797, B797)</f>
        <v>0.54818181818181821</v>
      </c>
      <c r="AC797" s="40">
        <f>AVERAGEIFS($J$2:J797, $B$2:B797, B797)</f>
        <v>0.49181818181818182</v>
      </c>
      <c r="AD797" s="40">
        <f>AVERAGEIFS($D$2:D797, $B$2:B797, B797)</f>
        <v>0.63636363636363635</v>
      </c>
    </row>
    <row r="798" spans="1:30" x14ac:dyDescent="0.25">
      <c r="A798" s="39">
        <v>46277</v>
      </c>
      <c r="B798" t="s">
        <v>133</v>
      </c>
      <c r="C798">
        <v>15</v>
      </c>
      <c r="D798" s="40">
        <v>1</v>
      </c>
      <c r="E798">
        <v>4</v>
      </c>
      <c r="F798">
        <v>3</v>
      </c>
      <c r="G798">
        <v>18</v>
      </c>
      <c r="H798">
        <v>9</v>
      </c>
      <c r="I798">
        <v>0.75</v>
      </c>
      <c r="J798">
        <v>0.5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 s="40">
        <f>AVERAGEIFS($C$2:C798, $B$2:B798, B798)</f>
        <v>13.529411764705882</v>
      </c>
      <c r="AB798" s="40">
        <f>AVERAGEIFS($I$2:I798, $B$2:B798, B798)</f>
        <v>0.54117647058823526</v>
      </c>
      <c r="AC798" s="40">
        <f>AVERAGEIFS($J$2:J798, $B$2:B798, B798)</f>
        <v>0.501764705882353</v>
      </c>
      <c r="AD798" s="40">
        <f>AVERAGEIFS($D$2:D798, $B$2:B798, B798)</f>
        <v>0.52941176470588236</v>
      </c>
    </row>
    <row r="799" spans="1:30" x14ac:dyDescent="0.25">
      <c r="A799" s="39">
        <v>46277</v>
      </c>
      <c r="B799" t="s">
        <v>6</v>
      </c>
      <c r="C799">
        <v>39</v>
      </c>
      <c r="D799" s="40">
        <v>1</v>
      </c>
      <c r="E799">
        <v>4</v>
      </c>
      <c r="F799">
        <v>3</v>
      </c>
      <c r="G799">
        <v>18</v>
      </c>
      <c r="H799">
        <v>9</v>
      </c>
      <c r="I799">
        <v>0.75</v>
      </c>
      <c r="J799">
        <v>0.5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 s="40">
        <f>AVERAGEIFS($C$2:C799, $B$2:B799, B799)</f>
        <v>27.291666666666668</v>
      </c>
      <c r="AB799" s="40">
        <f>AVERAGEIFS($I$2:I799, $B$2:B799, B799)</f>
        <v>0.49583333333333335</v>
      </c>
      <c r="AC799" s="40">
        <f>AVERAGEIFS($J$2:J799, $B$2:B799, B799)</f>
        <v>0.5229166666666667</v>
      </c>
      <c r="AD799" s="40">
        <f>AVERAGEIFS($D$2:D799, $B$2:B799, B799)</f>
        <v>0.5</v>
      </c>
    </row>
    <row r="800" spans="1:30" x14ac:dyDescent="0.25">
      <c r="A800" s="39">
        <v>46277</v>
      </c>
      <c r="B800" t="s">
        <v>4</v>
      </c>
      <c r="C800">
        <v>33</v>
      </c>
      <c r="D800" s="40">
        <v>1</v>
      </c>
      <c r="E800">
        <v>4</v>
      </c>
      <c r="F800">
        <v>3</v>
      </c>
      <c r="G800">
        <v>18</v>
      </c>
      <c r="H800">
        <v>9</v>
      </c>
      <c r="I800">
        <v>0.75</v>
      </c>
      <c r="J800">
        <v>0.5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 s="40">
        <f>AVERAGEIFS($C$2:C800, $B$2:B800, B800)</f>
        <v>37.333333333333336</v>
      </c>
      <c r="AB800" s="40">
        <f>AVERAGEIFS($I$2:I800, $B$2:B800, B800)</f>
        <v>0.6166666666666667</v>
      </c>
      <c r="AC800" s="40">
        <f>AVERAGEIFS($J$2:J800, $B$2:B800, B800)</f>
        <v>0.57166666666666666</v>
      </c>
      <c r="AD800" s="40">
        <f>AVERAGEIFS($D$2:D800, $B$2:B800, B800)</f>
        <v>0.83333333333333337</v>
      </c>
    </row>
    <row r="801" spans="1:30" x14ac:dyDescent="0.25">
      <c r="A801" s="39">
        <v>46277</v>
      </c>
      <c r="B801" t="s">
        <v>88</v>
      </c>
      <c r="C801">
        <v>29</v>
      </c>
      <c r="D801" s="40">
        <v>1</v>
      </c>
      <c r="E801">
        <v>4</v>
      </c>
      <c r="F801">
        <v>3</v>
      </c>
      <c r="G801">
        <v>18</v>
      </c>
      <c r="H801">
        <v>9</v>
      </c>
      <c r="I801">
        <v>0.75</v>
      </c>
      <c r="J801">
        <v>0.5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 s="40">
        <f>AVERAGEIFS($C$2:C801, $B$2:B801, B801)</f>
        <v>19.916666666666668</v>
      </c>
      <c r="AB801" s="40">
        <f>AVERAGEIFS($I$2:I801, $B$2:B801, B801)</f>
        <v>0.55833333333333324</v>
      </c>
      <c r="AC801" s="40">
        <f>AVERAGEIFS($J$2:J801, $B$2:B801, B801)</f>
        <v>0.51583333333333325</v>
      </c>
      <c r="AD801" s="40">
        <f>AVERAGEIFS($D$2:D801, $B$2:B801, B801)</f>
        <v>0.66666666666666663</v>
      </c>
    </row>
    <row r="802" spans="1:30" x14ac:dyDescent="0.25">
      <c r="A802" s="39">
        <v>46277</v>
      </c>
      <c r="B802" t="s">
        <v>182</v>
      </c>
      <c r="C802">
        <v>21</v>
      </c>
      <c r="D802" s="40">
        <v>0</v>
      </c>
      <c r="E802">
        <v>4</v>
      </c>
      <c r="F802">
        <v>1</v>
      </c>
      <c r="G802">
        <v>18</v>
      </c>
      <c r="H802">
        <v>9</v>
      </c>
      <c r="I802">
        <v>0.25</v>
      </c>
      <c r="J802">
        <v>0.5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1</v>
      </c>
      <c r="Y802">
        <v>0</v>
      </c>
      <c r="Z802">
        <v>0</v>
      </c>
      <c r="AA802" s="40">
        <f>AVERAGEIFS($C$2:C802, $B$2:B802, B802)</f>
        <v>15.142857142857142</v>
      </c>
      <c r="AB802" s="40">
        <f>AVERAGEIFS($I$2:I802, $B$2:B802, B802)</f>
        <v>0.60285714285714287</v>
      </c>
      <c r="AC802" s="40">
        <f>AVERAGEIFS($J$2:J802, $B$2:B802, B802)</f>
        <v>0.55885714285714283</v>
      </c>
      <c r="AD802" s="40">
        <f>AVERAGEIFS($D$2:D802, $B$2:B802, B802)</f>
        <v>0.68571428571428572</v>
      </c>
    </row>
    <row r="803" spans="1:30" x14ac:dyDescent="0.25">
      <c r="A803" s="39">
        <v>46277</v>
      </c>
      <c r="B803" t="s">
        <v>22</v>
      </c>
      <c r="C803">
        <v>14</v>
      </c>
      <c r="D803" s="40">
        <v>0</v>
      </c>
      <c r="E803">
        <v>4</v>
      </c>
      <c r="F803">
        <v>1</v>
      </c>
      <c r="G803">
        <v>18</v>
      </c>
      <c r="H803">
        <v>9</v>
      </c>
      <c r="I803">
        <v>0.25</v>
      </c>
      <c r="J803">
        <v>0.5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 s="40">
        <f>AVERAGEIFS($C$2:C803, $B$2:B803, B803)</f>
        <v>15.125</v>
      </c>
      <c r="AB803" s="40">
        <f>AVERAGEIFS($I$2:I803, $B$2:B803, B803)</f>
        <v>0.51749999999999996</v>
      </c>
      <c r="AC803" s="40">
        <f>AVERAGEIFS($J$2:J803, $B$2:B803, B803)</f>
        <v>0.489375</v>
      </c>
      <c r="AD803" s="40">
        <f>AVERAGEIFS($D$2:D803, $B$2:B803, B803)</f>
        <v>0.5</v>
      </c>
    </row>
    <row r="804" spans="1:30" x14ac:dyDescent="0.25">
      <c r="A804" s="39">
        <v>46277</v>
      </c>
      <c r="B804" t="s">
        <v>3</v>
      </c>
      <c r="C804">
        <v>21</v>
      </c>
      <c r="D804" s="40">
        <v>0</v>
      </c>
      <c r="E804">
        <v>4</v>
      </c>
      <c r="F804">
        <v>1</v>
      </c>
      <c r="G804">
        <v>18</v>
      </c>
      <c r="H804">
        <v>9</v>
      </c>
      <c r="I804">
        <v>0.25</v>
      </c>
      <c r="J804">
        <v>0.5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1</v>
      </c>
      <c r="Y804">
        <v>0</v>
      </c>
      <c r="Z804">
        <v>0</v>
      </c>
      <c r="AA804" s="40">
        <f>AVERAGEIFS($C$2:C804, $B$2:B804, B804)</f>
        <v>23.153846153846153</v>
      </c>
      <c r="AB804" s="40">
        <f>AVERAGEIFS($I$2:I804, $B$2:B804, B804)</f>
        <v>0.49615384615384611</v>
      </c>
      <c r="AC804" s="40">
        <f>AVERAGEIFS($J$2:J804, $B$2:B804, B804)</f>
        <v>0.47000000000000003</v>
      </c>
      <c r="AD804" s="40">
        <f>AVERAGEIFS($D$2:D804, $B$2:B804, B804)</f>
        <v>0.46153846153846156</v>
      </c>
    </row>
    <row r="805" spans="1:30" x14ac:dyDescent="0.25">
      <c r="A805" s="39">
        <v>46277</v>
      </c>
      <c r="B805" t="s">
        <v>120</v>
      </c>
      <c r="C805">
        <v>17</v>
      </c>
      <c r="D805" s="40">
        <v>0</v>
      </c>
      <c r="E805">
        <v>4</v>
      </c>
      <c r="F805">
        <v>1</v>
      </c>
      <c r="G805">
        <v>18</v>
      </c>
      <c r="H805">
        <v>9</v>
      </c>
      <c r="I805">
        <v>0.25</v>
      </c>
      <c r="J805">
        <v>0.5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1</v>
      </c>
      <c r="Y805">
        <v>0</v>
      </c>
      <c r="Z805">
        <v>0</v>
      </c>
      <c r="AA805" s="40">
        <f>AVERAGEIFS($C$2:C805, $B$2:B805, B805)</f>
        <v>16</v>
      </c>
      <c r="AB805" s="40">
        <f>AVERAGEIFS($I$2:I805, $B$2:B805, B805)</f>
        <v>0.53450000000000009</v>
      </c>
      <c r="AC805" s="40">
        <f>AVERAGEIFS($J$2:J805, $B$2:B805, B805)</f>
        <v>0.50924999999999998</v>
      </c>
      <c r="AD805" s="40">
        <f>AVERAGEIFS($D$2:D805, $B$2:B805, B805)</f>
        <v>0.57499999999999996</v>
      </c>
    </row>
    <row r="806" spans="1:30" x14ac:dyDescent="0.25">
      <c r="A806" s="39">
        <v>46277</v>
      </c>
      <c r="B806" t="s">
        <v>34</v>
      </c>
      <c r="C806">
        <v>28</v>
      </c>
      <c r="D806" s="40">
        <v>0</v>
      </c>
      <c r="E806">
        <v>4</v>
      </c>
      <c r="F806">
        <v>1</v>
      </c>
      <c r="G806">
        <v>18</v>
      </c>
      <c r="H806">
        <v>9</v>
      </c>
      <c r="I806">
        <v>0.25</v>
      </c>
      <c r="J806">
        <v>0.5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 s="40">
        <f>AVERAGEIFS($C$2:C806, $B$2:B806, B806)</f>
        <v>22</v>
      </c>
      <c r="AB806" s="40">
        <f>AVERAGEIFS($I$2:I806, $B$2:B806, B806)</f>
        <v>0.58571428571428563</v>
      </c>
      <c r="AC806" s="40">
        <f>AVERAGEIFS($J$2:J806, $B$2:B806, B806)</f>
        <v>0.56714285714285706</v>
      </c>
      <c r="AD806" s="40">
        <f>AVERAGEIFS($D$2:D806, $B$2:B806, B806)</f>
        <v>0.7142857142857143</v>
      </c>
    </row>
    <row r="807" spans="1:30" x14ac:dyDescent="0.25">
      <c r="A807" s="39">
        <v>46277</v>
      </c>
      <c r="B807" t="s">
        <v>2</v>
      </c>
      <c r="C807">
        <v>36</v>
      </c>
      <c r="D807" s="40">
        <v>0</v>
      </c>
      <c r="E807">
        <v>4</v>
      </c>
      <c r="F807">
        <v>1</v>
      </c>
      <c r="G807">
        <v>18</v>
      </c>
      <c r="H807">
        <v>9</v>
      </c>
      <c r="I807">
        <v>0.25</v>
      </c>
      <c r="J807">
        <v>0.5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 s="40">
        <f>AVERAGEIFS($C$2:C807, $B$2:B807, B807)</f>
        <v>33.36</v>
      </c>
      <c r="AB807" s="40">
        <f>AVERAGEIFS($I$2:I807, $B$2:B807, B807)</f>
        <v>0.67799999999999994</v>
      </c>
      <c r="AC807" s="40">
        <f>AVERAGEIFS($J$2:J807, $B$2:B807, B807)</f>
        <v>0.59640000000000004</v>
      </c>
      <c r="AD807" s="40">
        <f>AVERAGEIFS($D$2:D807, $B$2:B807, B807)</f>
        <v>0.8</v>
      </c>
    </row>
    <row r="808" spans="1:30" x14ac:dyDescent="0.25">
      <c r="A808" s="39">
        <v>46278</v>
      </c>
      <c r="B808" t="s">
        <v>31</v>
      </c>
      <c r="C808">
        <v>34</v>
      </c>
      <c r="D808" s="40">
        <v>0</v>
      </c>
      <c r="E808">
        <v>4</v>
      </c>
      <c r="F808">
        <v>1</v>
      </c>
      <c r="G808">
        <v>19</v>
      </c>
      <c r="H808">
        <v>8</v>
      </c>
      <c r="I808">
        <v>0.25</v>
      </c>
      <c r="J808">
        <v>0.42</v>
      </c>
      <c r="K808">
        <v>1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18.714285714285715</v>
      </c>
      <c r="AB808" s="40">
        <f>AVERAGEIFS($I$2:I808, $B$2:B808, B808)</f>
        <v>0.44857142857142857</v>
      </c>
      <c r="AC808" s="40">
        <f>AVERAGEIFS($J$2:J808, $B$2:B808, B808)</f>
        <v>0.46142857142857135</v>
      </c>
      <c r="AD808" s="40">
        <f>AVERAGEIFS($D$2:D808, $B$2:B808, B808)</f>
        <v>0.42857142857142855</v>
      </c>
    </row>
    <row r="809" spans="1:30" x14ac:dyDescent="0.25">
      <c r="A809" s="39">
        <v>46278</v>
      </c>
      <c r="B809" t="s">
        <v>17</v>
      </c>
      <c r="C809">
        <v>15</v>
      </c>
      <c r="D809" s="40">
        <v>0</v>
      </c>
      <c r="E809">
        <v>4</v>
      </c>
      <c r="F809">
        <v>1</v>
      </c>
      <c r="G809">
        <v>19</v>
      </c>
      <c r="H809">
        <v>8</v>
      </c>
      <c r="I809">
        <v>0.25</v>
      </c>
      <c r="J809">
        <v>0.42</v>
      </c>
      <c r="K809">
        <v>1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12.851851851851851</v>
      </c>
      <c r="AB809" s="40">
        <f>AVERAGEIFS($I$2:I809, $B$2:B809, B809)</f>
        <v>0.47777777777777786</v>
      </c>
      <c r="AC809" s="40">
        <f>AVERAGEIFS($J$2:J809, $B$2:B809, B809)</f>
        <v>0.4900000000000001</v>
      </c>
      <c r="AD809" s="40">
        <f>AVERAGEIFS($D$2:D809, $B$2:B809, B809)</f>
        <v>0.33333333333333331</v>
      </c>
    </row>
    <row r="810" spans="1:30" x14ac:dyDescent="0.25">
      <c r="A810" s="39">
        <v>46278</v>
      </c>
      <c r="B810" t="s">
        <v>21</v>
      </c>
      <c r="C810">
        <v>23</v>
      </c>
      <c r="D810" s="40">
        <v>0</v>
      </c>
      <c r="E810">
        <v>4</v>
      </c>
      <c r="F810">
        <v>1</v>
      </c>
      <c r="G810">
        <v>19</v>
      </c>
      <c r="H810">
        <v>8</v>
      </c>
      <c r="I810">
        <v>0.25</v>
      </c>
      <c r="J810">
        <v>0.42</v>
      </c>
      <c r="K810">
        <v>1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18.416666666666668</v>
      </c>
      <c r="AB810" s="40">
        <f>AVERAGEIFS($I$2:I810, $B$2:B810, B810)</f>
        <v>0.52333333333333332</v>
      </c>
      <c r="AC810" s="40">
        <f>AVERAGEIFS($J$2:J810, $B$2:B810, B810)</f>
        <v>0.48583333333333334</v>
      </c>
      <c r="AD810" s="40">
        <f>AVERAGEIFS($D$2:D810, $B$2:B810, B810)</f>
        <v>0.58333333333333337</v>
      </c>
    </row>
    <row r="811" spans="1:30" x14ac:dyDescent="0.25">
      <c r="A811" s="39">
        <v>46278</v>
      </c>
      <c r="B811" t="s">
        <v>111</v>
      </c>
      <c r="C811">
        <v>30</v>
      </c>
      <c r="D811" s="40">
        <v>0</v>
      </c>
      <c r="E811">
        <v>4</v>
      </c>
      <c r="F811">
        <v>1</v>
      </c>
      <c r="G811">
        <v>19</v>
      </c>
      <c r="H811">
        <v>8</v>
      </c>
      <c r="I811">
        <v>0.25</v>
      </c>
      <c r="J811">
        <v>0.42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 s="40">
        <f>AVERAGEIFS($C$2:C811, $B$2:B811, B811)</f>
        <v>14.195121951219512</v>
      </c>
      <c r="AB811" s="40">
        <f>AVERAGEIFS($I$2:I811, $B$2:B811, B811)</f>
        <v>0.47804878048780491</v>
      </c>
      <c r="AC811" s="40">
        <f>AVERAGEIFS($J$2:J811, $B$2:B811, B811)</f>
        <v>0.49707317073170737</v>
      </c>
      <c r="AD811" s="40">
        <f>AVERAGEIFS($D$2:D811, $B$2:B811, B811)</f>
        <v>0.48780487804878048</v>
      </c>
    </row>
    <row r="812" spans="1:30" x14ac:dyDescent="0.25">
      <c r="A812" s="39">
        <v>46278</v>
      </c>
      <c r="B812" t="s">
        <v>23</v>
      </c>
      <c r="C812">
        <v>22</v>
      </c>
      <c r="D812" s="40">
        <v>0</v>
      </c>
      <c r="E812">
        <v>4</v>
      </c>
      <c r="F812">
        <v>1</v>
      </c>
      <c r="G812">
        <v>19</v>
      </c>
      <c r="H812">
        <v>8</v>
      </c>
      <c r="I812">
        <v>0.25</v>
      </c>
      <c r="J812">
        <v>0.42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 s="40">
        <f>AVERAGEIFS($C$2:C812, $B$2:B812, B812)</f>
        <v>12.586206896551724</v>
      </c>
      <c r="AB812" s="40">
        <f>AVERAGEIFS($I$2:I812, $B$2:B812, B812)</f>
        <v>0.51034482758620692</v>
      </c>
      <c r="AC812" s="40">
        <f>AVERAGEIFS($J$2:J812, $B$2:B812, B812)</f>
        <v>0.48827586206896545</v>
      </c>
      <c r="AD812" s="40">
        <f>AVERAGEIFS($D$2:D812, $B$2:B812, B812)</f>
        <v>0.44827586206896552</v>
      </c>
    </row>
    <row r="813" spans="1:30" x14ac:dyDescent="0.25">
      <c r="A813" s="39">
        <v>46278</v>
      </c>
      <c r="B813" t="s">
        <v>18</v>
      </c>
      <c r="C813">
        <v>16</v>
      </c>
      <c r="D813" s="40">
        <v>0</v>
      </c>
      <c r="E813">
        <v>4</v>
      </c>
      <c r="F813">
        <v>1</v>
      </c>
      <c r="G813">
        <v>19</v>
      </c>
      <c r="H813">
        <v>8</v>
      </c>
      <c r="I813">
        <v>0.25</v>
      </c>
      <c r="J813">
        <v>0.42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 s="40">
        <f>AVERAGEIFS($C$2:C813, $B$2:B813, B813)</f>
        <v>18.5</v>
      </c>
      <c r="AB813" s="40">
        <f>AVERAGEIFS($I$2:I813, $B$2:B813, B813)</f>
        <v>0.33749999999999997</v>
      </c>
      <c r="AC813" s="40">
        <f>AVERAGEIFS($J$2:J813, $B$2:B813, B813)</f>
        <v>0.43624999999999992</v>
      </c>
      <c r="AD813" s="40">
        <f>AVERAGEIFS($D$2:D813, $B$2:B813, B813)</f>
        <v>0.25</v>
      </c>
    </row>
    <row r="814" spans="1:30" x14ac:dyDescent="0.25">
      <c r="A814" s="39">
        <v>46278</v>
      </c>
      <c r="B814" t="s">
        <v>120</v>
      </c>
      <c r="C814">
        <v>12</v>
      </c>
      <c r="D814" s="40">
        <v>0</v>
      </c>
      <c r="E814">
        <v>4</v>
      </c>
      <c r="F814">
        <v>1</v>
      </c>
      <c r="G814">
        <v>19</v>
      </c>
      <c r="H814">
        <v>8</v>
      </c>
      <c r="I814">
        <v>0.25</v>
      </c>
      <c r="J814">
        <v>0.42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 s="40">
        <f>AVERAGEIFS($C$2:C814, $B$2:B814, B814)</f>
        <v>15.902439024390244</v>
      </c>
      <c r="AB814" s="40">
        <f>AVERAGEIFS($I$2:I814, $B$2:B814, B814)</f>
        <v>0.52756097560975612</v>
      </c>
      <c r="AC814" s="40">
        <f>AVERAGEIFS($J$2:J814, $B$2:B814, B814)</f>
        <v>0.50707317073170743</v>
      </c>
      <c r="AD814" s="40">
        <f>AVERAGEIFS($D$2:D814, $B$2:B814, B814)</f>
        <v>0.56097560975609762</v>
      </c>
    </row>
    <row r="815" spans="1:30" x14ac:dyDescent="0.25">
      <c r="A815" s="39">
        <v>46278</v>
      </c>
      <c r="B815" t="s">
        <v>127</v>
      </c>
      <c r="C815">
        <v>37</v>
      </c>
      <c r="D815" s="40">
        <v>0</v>
      </c>
      <c r="E815">
        <v>4</v>
      </c>
      <c r="F815">
        <v>1</v>
      </c>
      <c r="G815">
        <v>19</v>
      </c>
      <c r="H815">
        <v>8</v>
      </c>
      <c r="I815">
        <v>0.25</v>
      </c>
      <c r="J815">
        <v>0.42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 s="40">
        <f>AVERAGEIFS($C$2:C815, $B$2:B815, B815)</f>
        <v>25.533333333333335</v>
      </c>
      <c r="AB815" s="40">
        <f>AVERAGEIFS($I$2:I815, $B$2:B815, B815)</f>
        <v>0.52955555555555556</v>
      </c>
      <c r="AC815" s="40">
        <f>AVERAGEIFS($J$2:J815, $B$2:B815, B815)</f>
        <v>0.50644444444444447</v>
      </c>
      <c r="AD815" s="40">
        <f>AVERAGEIFS($D$2:D815, $B$2:B815, B815)</f>
        <v>0.55555555555555558</v>
      </c>
    </row>
    <row r="816" spans="1:30" x14ac:dyDescent="0.25">
      <c r="A816" s="39">
        <v>46278</v>
      </c>
      <c r="B816" t="s">
        <v>36</v>
      </c>
      <c r="C816">
        <v>32</v>
      </c>
      <c r="D816" s="40">
        <v>1</v>
      </c>
      <c r="E816">
        <v>4</v>
      </c>
      <c r="F816">
        <v>3</v>
      </c>
      <c r="G816">
        <v>19</v>
      </c>
      <c r="H816">
        <v>11</v>
      </c>
      <c r="I816">
        <v>0.75</v>
      </c>
      <c r="J816">
        <v>0.57999999999999996</v>
      </c>
      <c r="K816">
        <v>0</v>
      </c>
      <c r="L816">
        <v>1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21</v>
      </c>
      <c r="AB816" s="40">
        <f>AVERAGEIFS($I$2:I816, $B$2:B816, B816)</f>
        <v>0.54999999999999993</v>
      </c>
      <c r="AC816" s="40">
        <f>AVERAGEIFS($J$2:J816, $B$2:B816, B816)</f>
        <v>0.50909090909090915</v>
      </c>
      <c r="AD816" s="40">
        <f>AVERAGEIFS($D$2:D816, $B$2:B816, B816)</f>
        <v>0.54545454545454541</v>
      </c>
    </row>
    <row r="817" spans="1:30" x14ac:dyDescent="0.25">
      <c r="A817" s="39">
        <v>46278</v>
      </c>
      <c r="B817" t="s">
        <v>182</v>
      </c>
      <c r="C817">
        <v>27</v>
      </c>
      <c r="D817" s="40">
        <v>1</v>
      </c>
      <c r="E817">
        <v>4</v>
      </c>
      <c r="F817">
        <v>3</v>
      </c>
      <c r="G817">
        <v>19</v>
      </c>
      <c r="H817">
        <v>11</v>
      </c>
      <c r="I817">
        <v>0.75</v>
      </c>
      <c r="J817">
        <v>0.57999999999999996</v>
      </c>
      <c r="K817">
        <v>0</v>
      </c>
      <c r="L817">
        <v>1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1</v>
      </c>
      <c r="Y817">
        <v>0</v>
      </c>
      <c r="Z817">
        <v>0</v>
      </c>
      <c r="AA817" s="40">
        <f>AVERAGEIFS($C$2:C817, $B$2:B817, B817)</f>
        <v>15.472222222222221</v>
      </c>
      <c r="AB817" s="40">
        <f>AVERAGEIFS($I$2:I817, $B$2:B817, B817)</f>
        <v>0.60694444444444451</v>
      </c>
      <c r="AC817" s="40">
        <f>AVERAGEIFS($J$2:J817, $B$2:B817, B817)</f>
        <v>0.55944444444444441</v>
      </c>
      <c r="AD817" s="40">
        <f>AVERAGEIFS($D$2:D817, $B$2:B817, B817)</f>
        <v>0.69444444444444442</v>
      </c>
    </row>
    <row r="818" spans="1:30" x14ac:dyDescent="0.25">
      <c r="A818" s="39">
        <v>46278</v>
      </c>
      <c r="B818" t="s">
        <v>92</v>
      </c>
      <c r="C818">
        <v>14</v>
      </c>
      <c r="D818" s="40">
        <v>1</v>
      </c>
      <c r="E818">
        <v>4</v>
      </c>
      <c r="F818">
        <v>3</v>
      </c>
      <c r="G818">
        <v>19</v>
      </c>
      <c r="H818">
        <v>11</v>
      </c>
      <c r="I818">
        <v>0.75</v>
      </c>
      <c r="J818">
        <v>0.57999999999999996</v>
      </c>
      <c r="K818">
        <v>0</v>
      </c>
      <c r="L818">
        <v>1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</v>
      </c>
      <c r="Y818">
        <v>0</v>
      </c>
      <c r="Z818">
        <v>0</v>
      </c>
      <c r="AA818" s="40">
        <f>AVERAGEIFS($C$2:C818, $B$2:B818, B818)</f>
        <v>15</v>
      </c>
      <c r="AB818" s="40">
        <f>AVERAGEIFS($I$2:I818, $B$2:B818, B818)</f>
        <v>0.51</v>
      </c>
      <c r="AC818" s="40">
        <f>AVERAGEIFS($J$2:J818, $B$2:B818, B818)</f>
        <v>0.53600000000000003</v>
      </c>
      <c r="AD818" s="40">
        <f>AVERAGEIFS($D$2:D818, $B$2:B818, B818)</f>
        <v>0.4</v>
      </c>
    </row>
    <row r="819" spans="1:30" x14ac:dyDescent="0.25">
      <c r="A819" s="39">
        <v>46278</v>
      </c>
      <c r="B819" t="s">
        <v>124</v>
      </c>
      <c r="C819">
        <v>33</v>
      </c>
      <c r="D819" s="40">
        <v>1</v>
      </c>
      <c r="E819">
        <v>4</v>
      </c>
      <c r="F819">
        <v>3</v>
      </c>
      <c r="G819">
        <v>19</v>
      </c>
      <c r="H819">
        <v>11</v>
      </c>
      <c r="I819">
        <v>0.75</v>
      </c>
      <c r="J819">
        <v>0.57999999999999996</v>
      </c>
      <c r="K819">
        <v>0</v>
      </c>
      <c r="L819">
        <v>1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 s="40">
        <f>AVERAGEIFS($C$2:C819, $B$2:B819, B819)</f>
        <v>16.714285714285715</v>
      </c>
      <c r="AB819" s="40">
        <f>AVERAGEIFS($I$2:I819, $B$2:B819, B819)</f>
        <v>0.55999999999999994</v>
      </c>
      <c r="AC819" s="40">
        <f>AVERAGEIFS($J$2:J819, $B$2:B819, B819)</f>
        <v>0.54571428571428571</v>
      </c>
      <c r="AD819" s="40">
        <f>AVERAGEIFS($D$2:D819, $B$2:B819, B819)</f>
        <v>0.7142857142857143</v>
      </c>
    </row>
    <row r="820" spans="1:30" x14ac:dyDescent="0.25">
      <c r="A820" s="39">
        <v>46278</v>
      </c>
      <c r="B820" t="s">
        <v>38</v>
      </c>
      <c r="C820">
        <v>26</v>
      </c>
      <c r="D820" s="40">
        <v>1</v>
      </c>
      <c r="E820">
        <v>4</v>
      </c>
      <c r="F820">
        <v>3</v>
      </c>
      <c r="G820">
        <v>19</v>
      </c>
      <c r="H820">
        <v>11</v>
      </c>
      <c r="I820">
        <v>0.75</v>
      </c>
      <c r="J820">
        <v>0.57999999999999996</v>
      </c>
      <c r="K820">
        <v>0</v>
      </c>
      <c r="L820">
        <v>1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</v>
      </c>
      <c r="Y820">
        <v>0</v>
      </c>
      <c r="Z820">
        <v>0</v>
      </c>
      <c r="AA820" s="40">
        <f>AVERAGEIFS($C$2:C820, $B$2:B820, B820)</f>
        <v>18.5</v>
      </c>
      <c r="AB820" s="40">
        <f>AVERAGEIFS($I$2:I820, $B$2:B820, B820)</f>
        <v>0.625</v>
      </c>
      <c r="AC820" s="40">
        <f>AVERAGEIFS($J$2:J820, $B$2:B820, B820)</f>
        <v>0.54749999999999999</v>
      </c>
      <c r="AD820" s="40">
        <f>AVERAGEIFS($D$2:D820, $B$2:B820, B820)</f>
        <v>0.75</v>
      </c>
    </row>
    <row r="821" spans="1:30" x14ac:dyDescent="0.25">
      <c r="A821" s="39">
        <v>46278</v>
      </c>
      <c r="B821" t="s">
        <v>133</v>
      </c>
      <c r="C821">
        <v>26</v>
      </c>
      <c r="D821" s="40">
        <v>1</v>
      </c>
      <c r="E821">
        <v>4</v>
      </c>
      <c r="F821">
        <v>3</v>
      </c>
      <c r="G821">
        <v>19</v>
      </c>
      <c r="H821">
        <v>11</v>
      </c>
      <c r="I821">
        <v>0.75</v>
      </c>
      <c r="J821">
        <v>0.57999999999999996</v>
      </c>
      <c r="K821">
        <v>0</v>
      </c>
      <c r="L821">
        <v>1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 s="40">
        <f>AVERAGEIFS($C$2:C821, $B$2:B821, B821)</f>
        <v>14.222222222222221</v>
      </c>
      <c r="AB821" s="40">
        <f>AVERAGEIFS($I$2:I821, $B$2:B821, B821)</f>
        <v>0.5527777777777777</v>
      </c>
      <c r="AC821" s="40">
        <f>AVERAGEIFS($J$2:J821, $B$2:B821, B821)</f>
        <v>0.50611111111111118</v>
      </c>
      <c r="AD821" s="40">
        <f>AVERAGEIFS($D$2:D821, $B$2:B821, B821)</f>
        <v>0.55555555555555558</v>
      </c>
    </row>
    <row r="822" spans="1:30" x14ac:dyDescent="0.25">
      <c r="A822" s="39">
        <v>46278</v>
      </c>
      <c r="B822" t="s">
        <v>243</v>
      </c>
      <c r="C822">
        <v>15</v>
      </c>
      <c r="D822" s="40">
        <v>1</v>
      </c>
      <c r="E822">
        <v>4</v>
      </c>
      <c r="F822">
        <v>3</v>
      </c>
      <c r="G822">
        <v>19</v>
      </c>
      <c r="H822">
        <v>11</v>
      </c>
      <c r="I822">
        <v>0.75</v>
      </c>
      <c r="J822">
        <v>0.57999999999999996</v>
      </c>
      <c r="K822">
        <v>0</v>
      </c>
      <c r="L822">
        <v>1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1</v>
      </c>
      <c r="Y822">
        <v>0</v>
      </c>
      <c r="Z822">
        <v>0</v>
      </c>
      <c r="AA822" s="40">
        <f>AVERAGEIFS($C$2:C822, $B$2:B822, B822)</f>
        <v>12.9</v>
      </c>
      <c r="AB822" s="40">
        <f>AVERAGEIFS($I$2:I822, $B$2:B822, B822)</f>
        <v>0.53749999999999998</v>
      </c>
      <c r="AC822" s="40">
        <f>AVERAGEIFS($J$2:J822, $B$2:B822, B822)</f>
        <v>0.4915000000000001</v>
      </c>
      <c r="AD822" s="40">
        <f>AVERAGEIFS($D$2:D822, $B$2:B822, B822)</f>
        <v>0.65</v>
      </c>
    </row>
    <row r="823" spans="1:30" x14ac:dyDescent="0.25">
      <c r="A823" s="39">
        <v>46278</v>
      </c>
      <c r="B823" t="s">
        <v>88</v>
      </c>
      <c r="C823">
        <v>32</v>
      </c>
      <c r="D823" s="40">
        <v>1</v>
      </c>
      <c r="E823">
        <v>4</v>
      </c>
      <c r="F823">
        <v>3</v>
      </c>
      <c r="G823">
        <v>19</v>
      </c>
      <c r="H823">
        <v>11</v>
      </c>
      <c r="I823">
        <v>0.75</v>
      </c>
      <c r="J823">
        <v>0.57999999999999996</v>
      </c>
      <c r="K823">
        <v>0</v>
      </c>
      <c r="L823">
        <v>1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0</v>
      </c>
      <c r="Z823">
        <v>0</v>
      </c>
      <c r="AA823" s="40">
        <f>AVERAGEIFS($C$2:C823, $B$2:B823, B823)</f>
        <v>20.846153846153847</v>
      </c>
      <c r="AB823" s="40">
        <f>AVERAGEIFS($I$2:I823, $B$2:B823, B823)</f>
        <v>0.57307692307692304</v>
      </c>
      <c r="AC823" s="40">
        <f>AVERAGEIFS($J$2:J823, $B$2:B823, B823)</f>
        <v>0.52076923076923076</v>
      </c>
      <c r="AD823" s="40">
        <f>AVERAGEIFS($D$2:D823, $B$2:B823, B823)</f>
        <v>0.69230769230769229</v>
      </c>
    </row>
    <row r="824" spans="1:30" x14ac:dyDescent="0.25">
      <c r="A824" s="39">
        <v>46281</v>
      </c>
      <c r="B824" t="s">
        <v>16</v>
      </c>
      <c r="C824">
        <v>21</v>
      </c>
      <c r="D824" s="40">
        <v>1</v>
      </c>
      <c r="E824">
        <v>3</v>
      </c>
      <c r="F824">
        <v>3</v>
      </c>
      <c r="G824">
        <v>13</v>
      </c>
      <c r="H824">
        <v>9</v>
      </c>
      <c r="I824">
        <v>1</v>
      </c>
      <c r="J824">
        <v>0.69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X824">
        <v>1</v>
      </c>
      <c r="Y824">
        <v>0</v>
      </c>
      <c r="Z824">
        <v>1</v>
      </c>
      <c r="AA824" s="40">
        <f>AVERAGEIFS($C$2:C824, $B$2:B824, B824)</f>
        <v>24.545454545454547</v>
      </c>
      <c r="AB824" s="40">
        <f>AVERAGEIFS($I$2:I824, $B$2:B824, B824)</f>
        <v>0.48181818181818181</v>
      </c>
      <c r="AC824" s="40">
        <f>AVERAGEIFS($J$2:J824, $B$2:B824, B824)</f>
        <v>0.48090909090909101</v>
      </c>
      <c r="AD824" s="40">
        <f>AVERAGEIFS($D$2:D824, $B$2:B824, B824)</f>
        <v>0.54545454545454541</v>
      </c>
    </row>
    <row r="825" spans="1:30" x14ac:dyDescent="0.25">
      <c r="A825" s="39">
        <v>46281</v>
      </c>
      <c r="B825" t="s">
        <v>3</v>
      </c>
      <c r="C825">
        <v>10</v>
      </c>
      <c r="D825" s="40">
        <v>1</v>
      </c>
      <c r="E825">
        <v>3</v>
      </c>
      <c r="F825">
        <v>3</v>
      </c>
      <c r="G825">
        <v>13</v>
      </c>
      <c r="H825">
        <v>9</v>
      </c>
      <c r="I825">
        <v>1</v>
      </c>
      <c r="J825">
        <v>0.69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X825">
        <v>1</v>
      </c>
      <c r="Y825">
        <v>0</v>
      </c>
      <c r="Z825">
        <v>1</v>
      </c>
      <c r="AA825" s="40">
        <f>AVERAGEIFS($C$2:C825, $B$2:B825, B825)</f>
        <v>22.214285714285715</v>
      </c>
      <c r="AB825" s="40">
        <f>AVERAGEIFS($I$2:I825, $B$2:B825, B825)</f>
        <v>0.53214285714285714</v>
      </c>
      <c r="AC825" s="40">
        <f>AVERAGEIFS($J$2:J825, $B$2:B825, B825)</f>
        <v>0.48571428571428577</v>
      </c>
      <c r="AD825" s="40">
        <f>AVERAGEIFS($D$2:D825, $B$2:B825, B825)</f>
        <v>0.5</v>
      </c>
    </row>
    <row r="826" spans="1:30" x14ac:dyDescent="0.25">
      <c r="A826" s="39">
        <v>46281</v>
      </c>
      <c r="B826" t="s">
        <v>127</v>
      </c>
      <c r="C826">
        <v>22</v>
      </c>
      <c r="D826" s="40">
        <v>1</v>
      </c>
      <c r="E826">
        <v>3</v>
      </c>
      <c r="F826">
        <v>3</v>
      </c>
      <c r="G826">
        <v>13</v>
      </c>
      <c r="H826">
        <v>9</v>
      </c>
      <c r="I826">
        <v>1</v>
      </c>
      <c r="J826">
        <v>0.69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X826">
        <v>1</v>
      </c>
      <c r="Y826">
        <v>0</v>
      </c>
      <c r="Z826">
        <v>1</v>
      </c>
      <c r="AA826" s="40">
        <f>AVERAGEIFS($C$2:C826, $B$2:B826, B826)</f>
        <v>25.456521739130434</v>
      </c>
      <c r="AB826" s="40">
        <f>AVERAGEIFS($I$2:I826, $B$2:B826, B826)</f>
        <v>0.5397826086956522</v>
      </c>
      <c r="AC826" s="40">
        <f>AVERAGEIFS($J$2:J826, $B$2:B826, B826)</f>
        <v>0.51043478260869579</v>
      </c>
      <c r="AD826" s="40">
        <f>AVERAGEIFS($D$2:D826, $B$2:B826, B826)</f>
        <v>0.56521739130434778</v>
      </c>
    </row>
    <row r="827" spans="1:30" x14ac:dyDescent="0.25">
      <c r="A827" s="39">
        <v>46281</v>
      </c>
      <c r="B827" t="s">
        <v>31</v>
      </c>
      <c r="C827">
        <v>12</v>
      </c>
      <c r="D827" s="40">
        <v>1</v>
      </c>
      <c r="E827">
        <v>3</v>
      </c>
      <c r="F827">
        <v>3</v>
      </c>
      <c r="G827">
        <v>13</v>
      </c>
      <c r="H827">
        <v>9</v>
      </c>
      <c r="I827">
        <v>1</v>
      </c>
      <c r="J827">
        <v>0.69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18.266666666666666</v>
      </c>
      <c r="AB827" s="40">
        <f>AVERAGEIFS($I$2:I827, $B$2:B827, B827)</f>
        <v>0.48533333333333334</v>
      </c>
      <c r="AC827" s="40">
        <f>AVERAGEIFS($J$2:J827, $B$2:B827, B827)</f>
        <v>0.47666666666666657</v>
      </c>
      <c r="AD827" s="40">
        <f>AVERAGEIFS($D$2:D827, $B$2:B827, B827)</f>
        <v>0.46666666666666667</v>
      </c>
    </row>
    <row r="828" spans="1:30" x14ac:dyDescent="0.25">
      <c r="A828" s="39">
        <v>46281</v>
      </c>
      <c r="B828" t="s">
        <v>36</v>
      </c>
      <c r="C828">
        <v>9</v>
      </c>
      <c r="D828" s="40">
        <v>1</v>
      </c>
      <c r="E828">
        <v>3</v>
      </c>
      <c r="F828">
        <v>3</v>
      </c>
      <c r="G828">
        <v>13</v>
      </c>
      <c r="H828">
        <v>9</v>
      </c>
      <c r="I828">
        <v>1</v>
      </c>
      <c r="J828">
        <v>0.69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20</v>
      </c>
      <c r="AB828" s="40">
        <f>AVERAGEIFS($I$2:I828, $B$2:B828, B828)</f>
        <v>0.58750000000000002</v>
      </c>
      <c r="AC828" s="40">
        <f>AVERAGEIFS($J$2:J828, $B$2:B828, B828)</f>
        <v>0.52416666666666678</v>
      </c>
      <c r="AD828" s="40">
        <f>AVERAGEIFS($D$2:D828, $B$2:B828, B828)</f>
        <v>0.58333333333333337</v>
      </c>
    </row>
    <row r="829" spans="1:30" x14ac:dyDescent="0.25">
      <c r="A829" s="39">
        <v>46281</v>
      </c>
      <c r="B829" t="s">
        <v>17</v>
      </c>
      <c r="C829">
        <v>17</v>
      </c>
      <c r="D829" s="40">
        <v>1</v>
      </c>
      <c r="E829">
        <v>3</v>
      </c>
      <c r="F829">
        <v>3</v>
      </c>
      <c r="G829">
        <v>13</v>
      </c>
      <c r="H829">
        <v>9</v>
      </c>
      <c r="I829">
        <v>1</v>
      </c>
      <c r="J829">
        <v>0.69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13</v>
      </c>
      <c r="AB829" s="40">
        <f>AVERAGEIFS($I$2:I829, $B$2:B829, B829)</f>
        <v>0.4964285714285715</v>
      </c>
      <c r="AC829" s="40">
        <f>AVERAGEIFS($J$2:J829, $B$2:B829, B829)</f>
        <v>0.49714285714285722</v>
      </c>
      <c r="AD829" s="40">
        <f>AVERAGEIFS($D$2:D829, $B$2:B829, B829)</f>
        <v>0.35714285714285715</v>
      </c>
    </row>
    <row r="830" spans="1:30" x14ac:dyDescent="0.25">
      <c r="A830" s="39">
        <v>46281</v>
      </c>
      <c r="B830" t="s">
        <v>257</v>
      </c>
      <c r="C830">
        <v>1</v>
      </c>
      <c r="D830" s="40">
        <v>1</v>
      </c>
      <c r="E830">
        <v>3</v>
      </c>
      <c r="F830">
        <v>3</v>
      </c>
      <c r="G830">
        <v>13</v>
      </c>
      <c r="H830">
        <v>9</v>
      </c>
      <c r="I830">
        <v>1</v>
      </c>
      <c r="J830">
        <v>0.69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1</v>
      </c>
      <c r="AB830" s="40">
        <f>AVERAGEIFS($I$2:I830, $B$2:B830, B830)</f>
        <v>1</v>
      </c>
      <c r="AC830" s="40">
        <f>AVERAGEIFS($J$2:J830, $B$2:B830, B830)</f>
        <v>0.69</v>
      </c>
      <c r="AD830" s="40">
        <f>AVERAGEIFS($D$2:D830, $B$2:B830, B830)</f>
        <v>1</v>
      </c>
    </row>
    <row r="831" spans="1:30" x14ac:dyDescent="0.25">
      <c r="A831" s="39">
        <v>46281</v>
      </c>
      <c r="B831" t="s">
        <v>65</v>
      </c>
      <c r="C831">
        <v>11</v>
      </c>
      <c r="D831" s="40">
        <v>1</v>
      </c>
      <c r="E831">
        <v>3</v>
      </c>
      <c r="F831">
        <v>3</v>
      </c>
      <c r="G831">
        <v>13</v>
      </c>
      <c r="H831">
        <v>9</v>
      </c>
      <c r="I831">
        <v>1</v>
      </c>
      <c r="J831">
        <v>0.69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20.086956521739129</v>
      </c>
      <c r="AB831" s="40">
        <f>AVERAGEIFS($I$2:I831, $B$2:B831, B831)</f>
        <v>0.58347826086956522</v>
      </c>
      <c r="AC831" s="40">
        <f>AVERAGEIFS($J$2:J831, $B$2:B831, B831)</f>
        <v>0.5404347826086956</v>
      </c>
      <c r="AD831" s="40">
        <f>AVERAGEIFS($D$2:D831, $B$2:B831, B831)</f>
        <v>0.69565217391304346</v>
      </c>
    </row>
    <row r="832" spans="1:30" x14ac:dyDescent="0.25">
      <c r="A832" s="39">
        <v>46281</v>
      </c>
      <c r="B832" t="s">
        <v>13</v>
      </c>
      <c r="C832">
        <v>11</v>
      </c>
      <c r="D832" s="40">
        <v>0</v>
      </c>
      <c r="E832">
        <v>3</v>
      </c>
      <c r="F832">
        <v>0</v>
      </c>
      <c r="G832">
        <v>13</v>
      </c>
      <c r="H832">
        <v>4</v>
      </c>
      <c r="I832">
        <v>0</v>
      </c>
      <c r="J832">
        <v>0.31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 s="40">
        <f>AVERAGEIFS($C$2:C832, $B$2:B832, B832)</f>
        <v>24.071428571428573</v>
      </c>
      <c r="AB832" s="40">
        <f>AVERAGEIFS($I$2:I832, $B$2:B832, B832)</f>
        <v>0.41249999999999998</v>
      </c>
      <c r="AC832" s="40">
        <f>AVERAGEIFS($J$2:J832, $B$2:B832, B832)</f>
        <v>0.4582142857142858</v>
      </c>
      <c r="AD832" s="40">
        <f>AVERAGEIFS($D$2:D832, $B$2:B832, B832)</f>
        <v>0.32142857142857145</v>
      </c>
    </row>
    <row r="833" spans="1:30" x14ac:dyDescent="0.25">
      <c r="A833" s="39">
        <v>46281</v>
      </c>
      <c r="B833" t="s">
        <v>14</v>
      </c>
      <c r="C833">
        <v>16</v>
      </c>
      <c r="D833" s="40">
        <v>0</v>
      </c>
      <c r="E833">
        <v>3</v>
      </c>
      <c r="F833">
        <v>0</v>
      </c>
      <c r="G833">
        <v>13</v>
      </c>
      <c r="H833">
        <v>4</v>
      </c>
      <c r="I833">
        <v>0</v>
      </c>
      <c r="J833">
        <v>0.31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 s="40">
        <f>AVERAGEIFS($C$2:C833, $B$2:B833, B833)</f>
        <v>27.272727272727273</v>
      </c>
      <c r="AB833" s="40">
        <f>AVERAGEIFS($I$2:I833, $B$2:B833, B833)</f>
        <v>0.29545454545454541</v>
      </c>
      <c r="AC833" s="40">
        <f>AVERAGEIFS($J$2:J833, $B$2:B833, B833)</f>
        <v>0.41818181818181815</v>
      </c>
      <c r="AD833" s="40">
        <f>AVERAGEIFS($D$2:D833, $B$2:B833, B833)</f>
        <v>9.0909090909090912E-2</v>
      </c>
    </row>
    <row r="834" spans="1:30" x14ac:dyDescent="0.25">
      <c r="A834" s="39">
        <v>46281</v>
      </c>
      <c r="B834" t="s">
        <v>242</v>
      </c>
      <c r="C834">
        <v>20</v>
      </c>
      <c r="D834" s="40">
        <v>0</v>
      </c>
      <c r="E834">
        <v>3</v>
      </c>
      <c r="F834">
        <v>0</v>
      </c>
      <c r="G834">
        <v>13</v>
      </c>
      <c r="H834">
        <v>4</v>
      </c>
      <c r="I834">
        <v>0</v>
      </c>
      <c r="J834">
        <v>0.31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 s="40">
        <f>AVERAGEIFS($C$2:C834, $B$2:B834, B834)</f>
        <v>23</v>
      </c>
      <c r="AB834" s="40">
        <f>AVERAGEIFS($I$2:I834, $B$2:B834, B834)</f>
        <v>0.34428571428571425</v>
      </c>
      <c r="AC834" s="40">
        <f>AVERAGEIFS($J$2:J834, $B$2:B834, B834)</f>
        <v>0.44142857142857139</v>
      </c>
      <c r="AD834" s="40">
        <f>AVERAGEIFS($D$2:D834, $B$2:B834, B834)</f>
        <v>0.2857142857142857</v>
      </c>
    </row>
    <row r="835" spans="1:30" x14ac:dyDescent="0.25">
      <c r="A835" s="39">
        <v>46281</v>
      </c>
      <c r="B835" t="s">
        <v>243</v>
      </c>
      <c r="C835">
        <v>3</v>
      </c>
      <c r="D835" s="40">
        <v>0</v>
      </c>
      <c r="E835">
        <v>3</v>
      </c>
      <c r="F835">
        <v>0</v>
      </c>
      <c r="G835">
        <v>13</v>
      </c>
      <c r="H835">
        <v>4</v>
      </c>
      <c r="I835">
        <v>0</v>
      </c>
      <c r="J835">
        <v>0.31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12.428571428571429</v>
      </c>
      <c r="AB835" s="40">
        <f>AVERAGEIFS($I$2:I835, $B$2:B835, B835)</f>
        <v>0.51190476190476186</v>
      </c>
      <c r="AC835" s="40">
        <f>AVERAGEIFS($J$2:J835, $B$2:B835, B835)</f>
        <v>0.48285714285714298</v>
      </c>
      <c r="AD835" s="40">
        <f>AVERAGEIFS($D$2:D835, $B$2:B835, B835)</f>
        <v>0.61904761904761907</v>
      </c>
    </row>
    <row r="836" spans="1:30" x14ac:dyDescent="0.25">
      <c r="A836" s="39">
        <v>46281</v>
      </c>
      <c r="B836" t="s">
        <v>182</v>
      </c>
      <c r="C836">
        <v>11</v>
      </c>
      <c r="D836" s="40">
        <v>0</v>
      </c>
      <c r="E836">
        <v>3</v>
      </c>
      <c r="F836">
        <v>0</v>
      </c>
      <c r="G836">
        <v>13</v>
      </c>
      <c r="H836">
        <v>4</v>
      </c>
      <c r="I836">
        <v>0</v>
      </c>
      <c r="J836">
        <v>0.31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15.351351351351351</v>
      </c>
      <c r="AB836" s="40">
        <f>AVERAGEIFS($I$2:I836, $B$2:B836, B836)</f>
        <v>0.59054054054054061</v>
      </c>
      <c r="AC836" s="40">
        <f>AVERAGEIFS($J$2:J836, $B$2:B836, B836)</f>
        <v>0.55270270270270261</v>
      </c>
      <c r="AD836" s="40">
        <f>AVERAGEIFS($D$2:D836, $B$2:B836, B836)</f>
        <v>0.67567567567567566</v>
      </c>
    </row>
    <row r="837" spans="1:30" x14ac:dyDescent="0.25">
      <c r="A837" s="39">
        <v>46281</v>
      </c>
      <c r="B837" t="s">
        <v>253</v>
      </c>
      <c r="C837">
        <v>10</v>
      </c>
      <c r="D837" s="40">
        <v>0</v>
      </c>
      <c r="E837">
        <v>3</v>
      </c>
      <c r="F837">
        <v>0</v>
      </c>
      <c r="G837">
        <v>13</v>
      </c>
      <c r="H837">
        <v>4</v>
      </c>
      <c r="I837">
        <v>0</v>
      </c>
      <c r="J837">
        <v>0.31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10.5</v>
      </c>
      <c r="AB837" s="40">
        <f>AVERAGEIFS($I$2:I837, $B$2:B837, B837)</f>
        <v>0.2</v>
      </c>
      <c r="AC837" s="40">
        <f>AVERAGEIFS($J$2:J837, $B$2:B837, B837)</f>
        <v>0.39</v>
      </c>
      <c r="AD837" s="40">
        <f>AVERAGEIFS($D$2:D837, $B$2:B837, B837)</f>
        <v>0</v>
      </c>
    </row>
    <row r="838" spans="1:30" x14ac:dyDescent="0.25">
      <c r="A838" s="39">
        <v>46281</v>
      </c>
      <c r="B838" t="s">
        <v>258</v>
      </c>
      <c r="C838">
        <v>2</v>
      </c>
      <c r="D838" s="40">
        <v>0</v>
      </c>
      <c r="E838">
        <v>3</v>
      </c>
      <c r="F838">
        <v>0</v>
      </c>
      <c r="G838">
        <v>13</v>
      </c>
      <c r="H838">
        <v>4</v>
      </c>
      <c r="I838">
        <v>0</v>
      </c>
      <c r="J838">
        <v>0.31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2</v>
      </c>
      <c r="AB838" s="40">
        <f>AVERAGEIFS($I$2:I838, $B$2:B838, B838)</f>
        <v>0</v>
      </c>
      <c r="AC838" s="40">
        <f>AVERAGEIFS($J$2:J838, $B$2:B838, B838)</f>
        <v>0.31</v>
      </c>
      <c r="AD838" s="40">
        <f>AVERAGEIFS($D$2:D838, $B$2:B838, B838)</f>
        <v>0</v>
      </c>
    </row>
    <row r="839" spans="1:30" x14ac:dyDescent="0.25">
      <c r="A839" s="39">
        <v>46281</v>
      </c>
      <c r="B839" t="s">
        <v>113</v>
      </c>
      <c r="C839">
        <v>16</v>
      </c>
      <c r="D839" s="40">
        <v>0</v>
      </c>
      <c r="E839">
        <v>3</v>
      </c>
      <c r="F839">
        <v>0</v>
      </c>
      <c r="G839">
        <v>13</v>
      </c>
      <c r="H839">
        <v>4</v>
      </c>
      <c r="I839">
        <v>0</v>
      </c>
      <c r="J839">
        <v>0.31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24.68</v>
      </c>
      <c r="AB839" s="40">
        <f>AVERAGEIFS($I$2:I839, $B$2:B839, B839)</f>
        <v>0.6147999999999999</v>
      </c>
      <c r="AC839" s="40">
        <f>AVERAGEIFS($J$2:J839, $B$2:B839, B839)</f>
        <v>0.5544</v>
      </c>
      <c r="AD839" s="40">
        <f>AVERAGEIFS($D$2:D839, $B$2:B839, B839)</f>
        <v>0.76</v>
      </c>
    </row>
    <row r="840" spans="1:30" x14ac:dyDescent="0.25">
      <c r="A840" s="39">
        <v>46282</v>
      </c>
      <c r="B840" t="s">
        <v>182</v>
      </c>
      <c r="C840">
        <v>9</v>
      </c>
      <c r="D840" s="40">
        <v>1</v>
      </c>
      <c r="E840">
        <v>3</v>
      </c>
      <c r="F840">
        <v>3</v>
      </c>
      <c r="G840">
        <v>12</v>
      </c>
      <c r="H840">
        <v>9</v>
      </c>
      <c r="I840">
        <v>1</v>
      </c>
      <c r="J840">
        <v>0.75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1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15.184210526315789</v>
      </c>
      <c r="AB840" s="40">
        <f>AVERAGEIFS($I$2:I840, $B$2:B840, B840)</f>
        <v>0.60131578947368425</v>
      </c>
      <c r="AC840" s="40">
        <f>AVERAGEIFS($J$2:J840, $B$2:B840, B840)</f>
        <v>0.55789473684210511</v>
      </c>
      <c r="AD840" s="40">
        <f>AVERAGEIFS($D$2:D840, $B$2:B840, B840)</f>
        <v>0.68421052631578949</v>
      </c>
    </row>
    <row r="841" spans="1:30" x14ac:dyDescent="0.25">
      <c r="A841" s="39">
        <v>46282</v>
      </c>
      <c r="B841" t="s">
        <v>113</v>
      </c>
      <c r="C841">
        <v>17</v>
      </c>
      <c r="D841" s="40">
        <v>1</v>
      </c>
      <c r="E841">
        <v>3</v>
      </c>
      <c r="F841">
        <v>3</v>
      </c>
      <c r="G841">
        <v>12</v>
      </c>
      <c r="H841">
        <v>9</v>
      </c>
      <c r="I841">
        <v>1</v>
      </c>
      <c r="J841">
        <v>0.75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1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24.384615384615383</v>
      </c>
      <c r="AB841" s="40">
        <f>AVERAGEIFS($I$2:I841, $B$2:B841, B841)</f>
        <v>0.62961538461538447</v>
      </c>
      <c r="AC841" s="40">
        <f>AVERAGEIFS($J$2:J841, $B$2:B841, B841)</f>
        <v>0.56192307692307697</v>
      </c>
      <c r="AD841" s="40">
        <f>AVERAGEIFS($D$2:D841, $B$2:B841, B841)</f>
        <v>0.76923076923076927</v>
      </c>
    </row>
    <row r="842" spans="1:30" x14ac:dyDescent="0.25">
      <c r="A842" s="39">
        <v>46282</v>
      </c>
      <c r="B842" t="s">
        <v>28</v>
      </c>
      <c r="C842">
        <v>4</v>
      </c>
      <c r="D842" s="40">
        <v>1</v>
      </c>
      <c r="E842">
        <v>3</v>
      </c>
      <c r="F842">
        <v>3</v>
      </c>
      <c r="G842">
        <v>12</v>
      </c>
      <c r="H842">
        <v>9</v>
      </c>
      <c r="I842">
        <v>1</v>
      </c>
      <c r="J842">
        <v>0.75</v>
      </c>
      <c r="K842">
        <v>0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1</v>
      </c>
      <c r="R842">
        <v>1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11.375</v>
      </c>
      <c r="AB842" s="40">
        <f>AVERAGEIFS($I$2:I842, $B$2:B842, B842)</f>
        <v>0.47500000000000003</v>
      </c>
      <c r="AC842" s="40">
        <f>AVERAGEIFS($J$2:J842, $B$2:B842, B842)</f>
        <v>0.50875000000000004</v>
      </c>
      <c r="AD842" s="40">
        <f>AVERAGEIFS($D$2:D842, $B$2:B842, B842)</f>
        <v>0.375</v>
      </c>
    </row>
    <row r="843" spans="1:30" x14ac:dyDescent="0.25">
      <c r="A843" s="39">
        <v>46282</v>
      </c>
      <c r="B843" t="s">
        <v>31</v>
      </c>
      <c r="C843">
        <v>7</v>
      </c>
      <c r="D843" s="40">
        <v>1</v>
      </c>
      <c r="E843">
        <v>3</v>
      </c>
      <c r="F843">
        <v>3</v>
      </c>
      <c r="G843">
        <v>12</v>
      </c>
      <c r="H843">
        <v>9</v>
      </c>
      <c r="I843">
        <v>1</v>
      </c>
      <c r="J843">
        <v>0.75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f>AVERAGEIFS($C$2:C843, $B$2:B843, B843)</f>
        <v>17.5625</v>
      </c>
      <c r="AB843" s="40">
        <f>AVERAGEIFS($I$2:I843, $B$2:B843, B843)</f>
        <v>0.51750000000000007</v>
      </c>
      <c r="AC843" s="40">
        <f>AVERAGEIFS($J$2:J843, $B$2:B843, B843)</f>
        <v>0.49374999999999991</v>
      </c>
      <c r="AD843" s="40">
        <f>AVERAGEIFS($D$2:D843, $B$2:B843, B843)</f>
        <v>0.5</v>
      </c>
    </row>
    <row r="844" spans="1:30" x14ac:dyDescent="0.25">
      <c r="A844" s="39">
        <v>46282</v>
      </c>
      <c r="B844" t="s">
        <v>259</v>
      </c>
      <c r="C844">
        <v>9</v>
      </c>
      <c r="D844" s="40">
        <v>1</v>
      </c>
      <c r="E844">
        <v>3</v>
      </c>
      <c r="F844">
        <v>3</v>
      </c>
      <c r="G844">
        <v>12</v>
      </c>
      <c r="H844">
        <v>9</v>
      </c>
      <c r="I844">
        <v>1</v>
      </c>
      <c r="J844">
        <v>0.75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1</v>
      </c>
      <c r="R844">
        <v>1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f>AVERAGEIFS($C$2:C844, $B$2:B844, B844)</f>
        <v>9</v>
      </c>
      <c r="AB844" s="40">
        <f>AVERAGEIFS($I$2:I844, $B$2:B844, B844)</f>
        <v>1</v>
      </c>
      <c r="AC844" s="40">
        <f>AVERAGEIFS($J$2:J844, $B$2:B844, B844)</f>
        <v>0.75</v>
      </c>
      <c r="AD844" s="40">
        <f>AVERAGEIFS($D$2:D844, $B$2:B844, B844)</f>
        <v>1</v>
      </c>
    </row>
    <row r="845" spans="1:30" x14ac:dyDescent="0.25">
      <c r="A845" s="39">
        <v>46282</v>
      </c>
      <c r="B845" t="s">
        <v>90</v>
      </c>
      <c r="C845">
        <v>25</v>
      </c>
      <c r="D845" s="40">
        <v>1</v>
      </c>
      <c r="E845">
        <v>3</v>
      </c>
      <c r="F845">
        <v>3</v>
      </c>
      <c r="G845">
        <v>12</v>
      </c>
      <c r="H845">
        <v>9</v>
      </c>
      <c r="I845">
        <v>1</v>
      </c>
      <c r="J845">
        <v>0.75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</v>
      </c>
      <c r="R845">
        <v>1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f>AVERAGEIFS($C$2:C845, $B$2:B845, B845)</f>
        <v>26.666666666666668</v>
      </c>
      <c r="AB845" s="40">
        <f>AVERAGEIFS($I$2:I845, $B$2:B845, B845)</f>
        <v>0.56904761904761914</v>
      </c>
      <c r="AC845" s="40">
        <f>AVERAGEIFS($J$2:J845, $B$2:B845, B845)</f>
        <v>0.54904761904761923</v>
      </c>
      <c r="AD845" s="40">
        <f>AVERAGEIFS($D$2:D845, $B$2:B845, B845)</f>
        <v>0.52380952380952384</v>
      </c>
    </row>
    <row r="846" spans="1:30" x14ac:dyDescent="0.25">
      <c r="A846" s="39">
        <v>46282</v>
      </c>
      <c r="B846" t="s">
        <v>244</v>
      </c>
      <c r="C846">
        <v>0</v>
      </c>
      <c r="D846" s="40">
        <v>1</v>
      </c>
      <c r="E846">
        <v>3</v>
      </c>
      <c r="F846">
        <v>3</v>
      </c>
      <c r="G846">
        <v>12</v>
      </c>
      <c r="H846">
        <v>9</v>
      </c>
      <c r="I846">
        <v>1</v>
      </c>
      <c r="J846">
        <v>0.75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1</v>
      </c>
      <c r="R846">
        <v>1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f>AVERAGEIFS($C$2:C846, $B$2:B846, B846)</f>
        <v>3</v>
      </c>
      <c r="AB846" s="40">
        <f>AVERAGEIFS($I$2:I846, $B$2:B846, B846)</f>
        <v>0.78333333333333333</v>
      </c>
      <c r="AC846" s="40">
        <f>AVERAGEIFS($J$2:J846, $B$2:B846, B846)</f>
        <v>0.64333333333333342</v>
      </c>
      <c r="AD846" s="40">
        <f>AVERAGEIFS($D$2:D846, $B$2:B846, B846)</f>
        <v>1</v>
      </c>
    </row>
    <row r="847" spans="1:30" x14ac:dyDescent="0.25">
      <c r="A847" s="39">
        <v>46282</v>
      </c>
      <c r="B847" t="s">
        <v>1</v>
      </c>
      <c r="C847">
        <v>11</v>
      </c>
      <c r="D847" s="40">
        <v>0</v>
      </c>
      <c r="E847">
        <v>3</v>
      </c>
      <c r="F847">
        <v>0</v>
      </c>
      <c r="G847">
        <v>12</v>
      </c>
      <c r="H847">
        <v>3</v>
      </c>
      <c r="I847">
        <v>0</v>
      </c>
      <c r="J847">
        <v>0.25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f>AVERAGEIFS($C$2:C847, $B$2:B847, B847)</f>
        <v>25.3</v>
      </c>
      <c r="AB847" s="40">
        <f>AVERAGEIFS($I$2:I847, $B$2:B847, B847)</f>
        <v>0.48</v>
      </c>
      <c r="AC847" s="40">
        <f>AVERAGEIFS($J$2:J847, $B$2:B847, B847)</f>
        <v>0.46500000000000002</v>
      </c>
      <c r="AD847" s="40">
        <f>AVERAGEIFS($D$2:D847, $B$2:B847, B847)</f>
        <v>0.6</v>
      </c>
    </row>
    <row r="848" spans="1:30" x14ac:dyDescent="0.25">
      <c r="A848" s="39">
        <v>46282</v>
      </c>
      <c r="B848" t="s">
        <v>3</v>
      </c>
      <c r="C848">
        <v>11</v>
      </c>
      <c r="D848" s="40">
        <v>0</v>
      </c>
      <c r="E848">
        <v>3</v>
      </c>
      <c r="F848">
        <v>0</v>
      </c>
      <c r="G848">
        <v>12</v>
      </c>
      <c r="H848">
        <v>3</v>
      </c>
      <c r="I848">
        <v>0</v>
      </c>
      <c r="J848">
        <v>0.25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f>AVERAGEIFS($C$2:C848, $B$2:B848, B848)</f>
        <v>21.466666666666665</v>
      </c>
      <c r="AB848" s="40">
        <f>AVERAGEIFS($I$2:I848, $B$2:B848, B848)</f>
        <v>0.49666666666666665</v>
      </c>
      <c r="AC848" s="40">
        <f>AVERAGEIFS($J$2:J848, $B$2:B848, B848)</f>
        <v>0.47000000000000003</v>
      </c>
      <c r="AD848" s="40">
        <f>AVERAGEIFS($D$2:D848, $B$2:B848, B848)</f>
        <v>0.46666666666666667</v>
      </c>
    </row>
    <row r="849" spans="1:30" x14ac:dyDescent="0.25">
      <c r="A849" s="39">
        <v>46282</v>
      </c>
      <c r="B849" t="s">
        <v>16</v>
      </c>
      <c r="C849">
        <v>11</v>
      </c>
      <c r="D849" s="40">
        <v>0</v>
      </c>
      <c r="E849">
        <v>3</v>
      </c>
      <c r="F849">
        <v>0</v>
      </c>
      <c r="G849">
        <v>12</v>
      </c>
      <c r="H849">
        <v>3</v>
      </c>
      <c r="I849">
        <v>0</v>
      </c>
      <c r="J849">
        <v>0.25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f>AVERAGEIFS($C$2:C849, $B$2:B849, B849)</f>
        <v>23.416666666666668</v>
      </c>
      <c r="AB849" s="40">
        <f>AVERAGEIFS($I$2:I849, $B$2:B849, B849)</f>
        <v>0.44166666666666665</v>
      </c>
      <c r="AC849" s="40">
        <f>AVERAGEIFS($J$2:J849, $B$2:B849, B849)</f>
        <v>0.46166666666666673</v>
      </c>
      <c r="AD849" s="40">
        <f>AVERAGEIFS($D$2:D849, $B$2:B849, B849)</f>
        <v>0.5</v>
      </c>
    </row>
    <row r="850" spans="1:30" x14ac:dyDescent="0.25">
      <c r="A850" s="39">
        <v>46282</v>
      </c>
      <c r="B850" t="s">
        <v>17</v>
      </c>
      <c r="C850">
        <v>4</v>
      </c>
      <c r="D850" s="40">
        <v>0</v>
      </c>
      <c r="E850">
        <v>3</v>
      </c>
      <c r="F850">
        <v>0</v>
      </c>
      <c r="G850">
        <v>12</v>
      </c>
      <c r="H850">
        <v>3</v>
      </c>
      <c r="I850">
        <v>0</v>
      </c>
      <c r="J850">
        <v>0.25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 s="40">
        <f>AVERAGEIFS($C$2:C850, $B$2:B850, B850)</f>
        <v>12.689655172413794</v>
      </c>
      <c r="AB850" s="40">
        <f>AVERAGEIFS($I$2:I850, $B$2:B850, B850)</f>
        <v>0.47931034482758628</v>
      </c>
      <c r="AC850" s="40">
        <f>AVERAGEIFS($J$2:J850, $B$2:B850, B850)</f>
        <v>0.48862068965517247</v>
      </c>
      <c r="AD850" s="40">
        <f>AVERAGEIFS($D$2:D850, $B$2:B850, B850)</f>
        <v>0.34482758620689657</v>
      </c>
    </row>
    <row r="851" spans="1:30" x14ac:dyDescent="0.25">
      <c r="A851" s="39">
        <v>46282</v>
      </c>
      <c r="B851" t="s">
        <v>253</v>
      </c>
      <c r="C851">
        <v>1</v>
      </c>
      <c r="D851" s="40">
        <v>0</v>
      </c>
      <c r="E851">
        <v>3</v>
      </c>
      <c r="F851">
        <v>0</v>
      </c>
      <c r="G851">
        <v>12</v>
      </c>
      <c r="H851">
        <v>3</v>
      </c>
      <c r="I851">
        <v>0</v>
      </c>
      <c r="J851">
        <v>0.25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7.333333333333333</v>
      </c>
      <c r="AB851" s="40">
        <f>AVERAGEIFS($I$2:I851, $B$2:B851, B851)</f>
        <v>0.13333333333333333</v>
      </c>
      <c r="AC851" s="40">
        <f>AVERAGEIFS($J$2:J851, $B$2:B851, B851)</f>
        <v>0.34333333333333332</v>
      </c>
      <c r="AD851" s="40">
        <f>AVERAGEIFS($D$2:D851, $B$2:B851, B851)</f>
        <v>0</v>
      </c>
    </row>
    <row r="852" spans="1:30" x14ac:dyDescent="0.25">
      <c r="A852" s="39">
        <v>46282</v>
      </c>
      <c r="B852" t="s">
        <v>257</v>
      </c>
      <c r="C852">
        <v>9</v>
      </c>
      <c r="D852" s="40">
        <v>0</v>
      </c>
      <c r="E852">
        <v>3</v>
      </c>
      <c r="F852">
        <v>0</v>
      </c>
      <c r="G852">
        <v>12</v>
      </c>
      <c r="H852">
        <v>3</v>
      </c>
      <c r="I852">
        <v>0</v>
      </c>
      <c r="J852">
        <v>0.25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5</v>
      </c>
      <c r="AB852" s="40">
        <f>AVERAGEIFS($I$2:I852, $B$2:B852, B852)</f>
        <v>0.5</v>
      </c>
      <c r="AC852" s="40">
        <f>AVERAGEIFS($J$2:J852, $B$2:B852, B852)</f>
        <v>0.47</v>
      </c>
      <c r="AD852" s="40">
        <f>AVERAGEIFS($D$2:D852, $B$2:B852, B852)</f>
        <v>0.5</v>
      </c>
    </row>
    <row r="853" spans="1:30" x14ac:dyDescent="0.25">
      <c r="A853" s="39">
        <v>46282</v>
      </c>
      <c r="B853" t="s">
        <v>127</v>
      </c>
      <c r="C853">
        <v>9</v>
      </c>
      <c r="D853" s="40">
        <v>0</v>
      </c>
      <c r="E853">
        <v>3</v>
      </c>
      <c r="F853">
        <v>0</v>
      </c>
      <c r="G853">
        <v>12</v>
      </c>
      <c r="H853">
        <v>3</v>
      </c>
      <c r="I853">
        <v>0</v>
      </c>
      <c r="J853">
        <v>0.25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25.106382978723403</v>
      </c>
      <c r="AB853" s="40">
        <f>AVERAGEIFS($I$2:I853, $B$2:B853, B853)</f>
        <v>0.52829787234042558</v>
      </c>
      <c r="AC853" s="40">
        <f>AVERAGEIFS($J$2:J853, $B$2:B853, B853)</f>
        <v>0.50489361702127666</v>
      </c>
      <c r="AD853" s="40">
        <f>AVERAGEIFS($D$2:D853, $B$2:B853, B853)</f>
        <v>0.55319148936170215</v>
      </c>
    </row>
    <row r="854" spans="1:30" x14ac:dyDescent="0.25">
      <c r="A854" s="39">
        <v>46282</v>
      </c>
      <c r="B854" t="s">
        <v>17</v>
      </c>
      <c r="C854">
        <v>11</v>
      </c>
      <c r="D854" s="40">
        <v>0</v>
      </c>
      <c r="E854">
        <v>4</v>
      </c>
      <c r="F854">
        <v>1</v>
      </c>
      <c r="G854">
        <v>15</v>
      </c>
      <c r="H854">
        <v>6</v>
      </c>
      <c r="I854">
        <v>0.25</v>
      </c>
      <c r="J854">
        <v>0.4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 s="40">
        <f>AVERAGEIFS($C$2:C854, $B$2:B854, B854)</f>
        <v>12.633333333333333</v>
      </c>
      <c r="AB854" s="40">
        <f>AVERAGEIFS($I$2:I854, $B$2:B854, B854)</f>
        <v>0.47166666666666673</v>
      </c>
      <c r="AC854" s="40">
        <f>AVERAGEIFS($J$2:J854, $B$2:B854, B854)</f>
        <v>0.48566666666666675</v>
      </c>
      <c r="AD854" s="40">
        <f>AVERAGEIFS($D$2:D854, $B$2:B854, B854)</f>
        <v>0.33333333333333331</v>
      </c>
    </row>
    <row r="855" spans="1:30" x14ac:dyDescent="0.25">
      <c r="A855" s="39">
        <v>46282</v>
      </c>
      <c r="B855" t="s">
        <v>16</v>
      </c>
      <c r="C855">
        <v>18</v>
      </c>
      <c r="D855" s="40">
        <v>0</v>
      </c>
      <c r="E855">
        <v>4</v>
      </c>
      <c r="F855">
        <v>1</v>
      </c>
      <c r="G855">
        <v>15</v>
      </c>
      <c r="H855">
        <v>6</v>
      </c>
      <c r="I855">
        <v>0.25</v>
      </c>
      <c r="J855">
        <v>0.4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 s="40">
        <f>AVERAGEIFS($C$2:C855, $B$2:B855, B855)</f>
        <v>23</v>
      </c>
      <c r="AB855" s="40">
        <f>AVERAGEIFS($I$2:I855, $B$2:B855, B855)</f>
        <v>0.42692307692307691</v>
      </c>
      <c r="AC855" s="40">
        <f>AVERAGEIFS($J$2:J855, $B$2:B855, B855)</f>
        <v>0.45692307692307704</v>
      </c>
      <c r="AD855" s="40">
        <f>AVERAGEIFS($D$2:D855, $B$2:B855, B855)</f>
        <v>0.46153846153846156</v>
      </c>
    </row>
    <row r="856" spans="1:30" x14ac:dyDescent="0.25">
      <c r="A856" s="39">
        <v>46282</v>
      </c>
      <c r="B856" t="s">
        <v>13</v>
      </c>
      <c r="C856">
        <v>13</v>
      </c>
      <c r="D856" s="40">
        <v>0</v>
      </c>
      <c r="E856">
        <v>4</v>
      </c>
      <c r="F856">
        <v>1</v>
      </c>
      <c r="G856">
        <v>15</v>
      </c>
      <c r="H856">
        <v>6</v>
      </c>
      <c r="I856">
        <v>0.25</v>
      </c>
      <c r="J856">
        <v>0.4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 s="40">
        <f>AVERAGEIFS($C$2:C856, $B$2:B856, B856)</f>
        <v>23.689655172413794</v>
      </c>
      <c r="AB856" s="40">
        <f>AVERAGEIFS($I$2:I856, $B$2:B856, B856)</f>
        <v>0.40689655172413791</v>
      </c>
      <c r="AC856" s="40">
        <f>AVERAGEIFS($J$2:J856, $B$2:B856, B856)</f>
        <v>0.45620689655172419</v>
      </c>
      <c r="AD856" s="40">
        <f>AVERAGEIFS($D$2:D856, $B$2:B856, B856)</f>
        <v>0.31034482758620691</v>
      </c>
    </row>
    <row r="857" spans="1:30" x14ac:dyDescent="0.25">
      <c r="A857" s="39">
        <v>46282</v>
      </c>
      <c r="B857" t="s">
        <v>127</v>
      </c>
      <c r="C857">
        <v>29</v>
      </c>
      <c r="D857" s="40">
        <v>0</v>
      </c>
      <c r="E857">
        <v>4</v>
      </c>
      <c r="F857">
        <v>1</v>
      </c>
      <c r="G857">
        <v>15</v>
      </c>
      <c r="H857">
        <v>6</v>
      </c>
      <c r="I857">
        <v>0.25</v>
      </c>
      <c r="J857">
        <v>0.4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 s="40">
        <f>AVERAGEIFS($C$2:C857, $B$2:B857, B857)</f>
        <v>25.1875</v>
      </c>
      <c r="AB857" s="40">
        <f>AVERAGEIFS($I$2:I857, $B$2:B857, B857)</f>
        <v>0.52250000000000008</v>
      </c>
      <c r="AC857" s="40">
        <f>AVERAGEIFS($J$2:J857, $B$2:B857, B857)</f>
        <v>0.50270833333333342</v>
      </c>
      <c r="AD857" s="40">
        <f>AVERAGEIFS($D$2:D857, $B$2:B857, B857)</f>
        <v>0.54166666666666663</v>
      </c>
    </row>
    <row r="858" spans="1:30" x14ac:dyDescent="0.25">
      <c r="A858" s="39">
        <v>46282</v>
      </c>
      <c r="B858" t="s">
        <v>253</v>
      </c>
      <c r="C858">
        <v>9</v>
      </c>
      <c r="D858" s="40">
        <v>0</v>
      </c>
      <c r="E858">
        <v>4</v>
      </c>
      <c r="F858">
        <v>1</v>
      </c>
      <c r="G858">
        <v>15</v>
      </c>
      <c r="H858">
        <v>6</v>
      </c>
      <c r="I858">
        <v>0.25</v>
      </c>
      <c r="J858">
        <v>0.4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 s="40">
        <f>AVERAGEIFS($C$2:C858, $B$2:B858, B858)</f>
        <v>7.75</v>
      </c>
      <c r="AB858" s="40">
        <f>AVERAGEIFS($I$2:I858, $B$2:B858, B858)</f>
        <v>0.16250000000000001</v>
      </c>
      <c r="AC858" s="40">
        <f>AVERAGEIFS($J$2:J858, $B$2:B858, B858)</f>
        <v>0.35750000000000004</v>
      </c>
      <c r="AD858" s="40">
        <f>AVERAGEIFS($D$2:D858, $B$2:B858, B858)</f>
        <v>0</v>
      </c>
    </row>
    <row r="859" spans="1:30" x14ac:dyDescent="0.25">
      <c r="A859" s="39">
        <v>46282</v>
      </c>
      <c r="B859" t="s">
        <v>257</v>
      </c>
      <c r="C859">
        <v>7</v>
      </c>
      <c r="D859" s="40">
        <v>0</v>
      </c>
      <c r="E859">
        <v>4</v>
      </c>
      <c r="F859">
        <v>1</v>
      </c>
      <c r="G859">
        <v>15</v>
      </c>
      <c r="H859">
        <v>6</v>
      </c>
      <c r="I859">
        <v>0.25</v>
      </c>
      <c r="J859">
        <v>0.4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 s="40">
        <f>AVERAGEIFS($C$2:C859, $B$2:B859, B859)</f>
        <v>5.666666666666667</v>
      </c>
      <c r="AB859" s="40">
        <f>AVERAGEIFS($I$2:I859, $B$2:B859, B859)</f>
        <v>0.41666666666666669</v>
      </c>
      <c r="AC859" s="40">
        <f>AVERAGEIFS($J$2:J859, $B$2:B859, B859)</f>
        <v>0.4466666666666666</v>
      </c>
      <c r="AD859" s="40">
        <f>AVERAGEIFS($D$2:D859, $B$2:B859, B859)</f>
        <v>0.33333333333333331</v>
      </c>
    </row>
    <row r="860" spans="1:30" x14ac:dyDescent="0.25">
      <c r="A860" s="39">
        <v>46282</v>
      </c>
      <c r="B860" t="s">
        <v>113</v>
      </c>
      <c r="C860">
        <v>8</v>
      </c>
      <c r="D860" s="40">
        <v>0</v>
      </c>
      <c r="E860">
        <v>4</v>
      </c>
      <c r="F860">
        <v>1</v>
      </c>
      <c r="G860">
        <v>15</v>
      </c>
      <c r="H860">
        <v>6</v>
      </c>
      <c r="I860">
        <v>0.25</v>
      </c>
      <c r="J860">
        <v>0.4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 s="40">
        <f>AVERAGEIFS($C$2:C860, $B$2:B860, B860)</f>
        <v>23.777777777777779</v>
      </c>
      <c r="AB860" s="40">
        <f>AVERAGEIFS($I$2:I860, $B$2:B860, B860)</f>
        <v>0.61555555555555541</v>
      </c>
      <c r="AC860" s="40">
        <f>AVERAGEIFS($J$2:J860, $B$2:B860, B860)</f>
        <v>0.55592592592592593</v>
      </c>
      <c r="AD860" s="40">
        <f>AVERAGEIFS($D$2:D860, $B$2:B860, B860)</f>
        <v>0.7407407407407407</v>
      </c>
    </row>
    <row r="861" spans="1:30" x14ac:dyDescent="0.25">
      <c r="A861" s="39">
        <v>46282</v>
      </c>
      <c r="B861" t="s">
        <v>182</v>
      </c>
      <c r="C861">
        <v>21</v>
      </c>
      <c r="D861" s="40">
        <v>1</v>
      </c>
      <c r="E861">
        <v>4</v>
      </c>
      <c r="F861">
        <v>3</v>
      </c>
      <c r="G861">
        <v>15</v>
      </c>
      <c r="H861">
        <v>9</v>
      </c>
      <c r="I861">
        <v>0.75</v>
      </c>
      <c r="J861">
        <v>0.6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1</v>
      </c>
      <c r="Y861">
        <v>1</v>
      </c>
      <c r="Z861">
        <v>0</v>
      </c>
      <c r="AA861" s="40">
        <f>AVERAGEIFS($C$2:C861, $B$2:B861, B861)</f>
        <v>15.333333333333334</v>
      </c>
      <c r="AB861" s="40">
        <f>AVERAGEIFS($I$2:I861, $B$2:B861, B861)</f>
        <v>0.6051282051282052</v>
      </c>
      <c r="AC861" s="40">
        <f>AVERAGEIFS($J$2:J861, $B$2:B861, B861)</f>
        <v>0.55897435897435888</v>
      </c>
      <c r="AD861" s="40">
        <f>AVERAGEIFS($D$2:D861, $B$2:B861, B861)</f>
        <v>0.69230769230769229</v>
      </c>
    </row>
    <row r="862" spans="1:30" x14ac:dyDescent="0.25">
      <c r="A862" s="39">
        <v>46282</v>
      </c>
      <c r="B862" t="s">
        <v>1</v>
      </c>
      <c r="C862">
        <v>26</v>
      </c>
      <c r="D862" s="40">
        <v>1</v>
      </c>
      <c r="E862">
        <v>4</v>
      </c>
      <c r="F862">
        <v>3</v>
      </c>
      <c r="G862">
        <v>15</v>
      </c>
      <c r="H862">
        <v>9</v>
      </c>
      <c r="I862">
        <v>0.75</v>
      </c>
      <c r="J862">
        <v>0.6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1</v>
      </c>
      <c r="Y862">
        <v>1</v>
      </c>
      <c r="Z862">
        <v>0</v>
      </c>
      <c r="AA862" s="40">
        <f>AVERAGEIFS($C$2:C862, $B$2:B862, B862)</f>
        <v>25.363636363636363</v>
      </c>
      <c r="AB862" s="40">
        <f>AVERAGEIFS($I$2:I862, $B$2:B862, B862)</f>
        <v>0.50454545454545452</v>
      </c>
      <c r="AC862" s="40">
        <f>AVERAGEIFS($J$2:J862, $B$2:B862, B862)</f>
        <v>0.47727272727272729</v>
      </c>
      <c r="AD862" s="40">
        <f>AVERAGEIFS($D$2:D862, $B$2:B862, B862)</f>
        <v>0.63636363636363635</v>
      </c>
    </row>
    <row r="863" spans="1:30" x14ac:dyDescent="0.25">
      <c r="A863" s="39">
        <v>46282</v>
      </c>
      <c r="B863" t="s">
        <v>3</v>
      </c>
      <c r="C863">
        <v>24</v>
      </c>
      <c r="D863" s="40">
        <v>1</v>
      </c>
      <c r="E863">
        <v>4</v>
      </c>
      <c r="F863">
        <v>3</v>
      </c>
      <c r="G863">
        <v>15</v>
      </c>
      <c r="H863">
        <v>9</v>
      </c>
      <c r="I863">
        <v>0.75</v>
      </c>
      <c r="J863">
        <v>0.6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1</v>
      </c>
      <c r="Y863">
        <v>1</v>
      </c>
      <c r="Z863">
        <v>0</v>
      </c>
      <c r="AA863" s="40">
        <f>AVERAGEIFS($C$2:C863, $B$2:B863, B863)</f>
        <v>21.625</v>
      </c>
      <c r="AB863" s="40">
        <f>AVERAGEIFS($I$2:I863, $B$2:B863, B863)</f>
        <v>0.51249999999999996</v>
      </c>
      <c r="AC863" s="40">
        <f>AVERAGEIFS($J$2:J863, $B$2:B863, B863)</f>
        <v>0.47812500000000002</v>
      </c>
      <c r="AD863" s="40">
        <f>AVERAGEIFS($D$2:D863, $B$2:B863, B863)</f>
        <v>0.5</v>
      </c>
    </row>
    <row r="864" spans="1:30" x14ac:dyDescent="0.25">
      <c r="A864" s="39">
        <v>46282</v>
      </c>
      <c r="B864" t="s">
        <v>242</v>
      </c>
      <c r="C864">
        <v>20</v>
      </c>
      <c r="D864" s="40">
        <v>1</v>
      </c>
      <c r="E864">
        <v>4</v>
      </c>
      <c r="F864">
        <v>3</v>
      </c>
      <c r="G864">
        <v>15</v>
      </c>
      <c r="H864">
        <v>9</v>
      </c>
      <c r="I864">
        <v>0.75</v>
      </c>
      <c r="J864">
        <v>0.6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1</v>
      </c>
      <c r="Y864">
        <v>1</v>
      </c>
      <c r="Z864">
        <v>0</v>
      </c>
      <c r="AA864" s="40">
        <f>AVERAGEIFS($C$2:C864, $B$2:B864, B864)</f>
        <v>22.8</v>
      </c>
      <c r="AB864" s="40">
        <f>AVERAGEIFS($I$2:I864, $B$2:B864, B864)</f>
        <v>0.37133333333333329</v>
      </c>
      <c r="AC864" s="40">
        <f>AVERAGEIFS($J$2:J864, $B$2:B864, B864)</f>
        <v>0.45199999999999996</v>
      </c>
      <c r="AD864" s="40">
        <f>AVERAGEIFS($D$2:D864, $B$2:B864, B864)</f>
        <v>0.33333333333333331</v>
      </c>
    </row>
    <row r="865" spans="1:30" x14ac:dyDescent="0.25">
      <c r="A865" s="39">
        <v>46282</v>
      </c>
      <c r="B865" t="s">
        <v>259</v>
      </c>
      <c r="C865">
        <v>11</v>
      </c>
      <c r="D865" s="40">
        <v>1</v>
      </c>
      <c r="E865">
        <v>4</v>
      </c>
      <c r="F865">
        <v>3</v>
      </c>
      <c r="G865">
        <v>15</v>
      </c>
      <c r="H865">
        <v>9</v>
      </c>
      <c r="I865">
        <v>0.75</v>
      </c>
      <c r="J865">
        <v>0.6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1</v>
      </c>
      <c r="Y865">
        <v>1</v>
      </c>
      <c r="Z865">
        <v>0</v>
      </c>
      <c r="AA865" s="40">
        <f>AVERAGEIFS($C$2:C865, $B$2:B865, B865)</f>
        <v>10</v>
      </c>
      <c r="AB865" s="40">
        <f>AVERAGEIFS($I$2:I865, $B$2:B865, B865)</f>
        <v>0.875</v>
      </c>
      <c r="AC865" s="40">
        <f>AVERAGEIFS($J$2:J865, $B$2:B865, B865)</f>
        <v>0.67500000000000004</v>
      </c>
      <c r="AD865" s="40">
        <f>AVERAGEIFS($D$2:D865, $B$2:B865, B865)</f>
        <v>1</v>
      </c>
    </row>
    <row r="866" spans="1:30" x14ac:dyDescent="0.25">
      <c r="A866" s="39">
        <v>46282</v>
      </c>
      <c r="B866" t="s">
        <v>244</v>
      </c>
      <c r="C866">
        <v>2</v>
      </c>
      <c r="D866" s="40">
        <v>1</v>
      </c>
      <c r="E866">
        <v>4</v>
      </c>
      <c r="F866">
        <v>3</v>
      </c>
      <c r="G866">
        <v>15</v>
      </c>
      <c r="H866">
        <v>9</v>
      </c>
      <c r="I866">
        <v>0.75</v>
      </c>
      <c r="J866">
        <v>0.6</v>
      </c>
      <c r="K866">
        <v>0</v>
      </c>
      <c r="L866">
        <v>0</v>
      </c>
      <c r="M866">
        <v>0</v>
      </c>
      <c r="N866">
        <v>1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1</v>
      </c>
      <c r="Y866">
        <v>1</v>
      </c>
      <c r="Z866">
        <v>0</v>
      </c>
      <c r="AA866" s="40">
        <f>AVERAGEIFS($C$2:C866, $B$2:B866, B866)</f>
        <v>2.75</v>
      </c>
      <c r="AB866" s="40">
        <f>AVERAGEIFS($I$2:I866, $B$2:B866, B866)</f>
        <v>0.77500000000000002</v>
      </c>
      <c r="AC866" s="40">
        <f>AVERAGEIFS($J$2:J866, $B$2:B866, B866)</f>
        <v>0.63250000000000006</v>
      </c>
      <c r="AD866" s="40">
        <f>AVERAGEIFS($D$2:D866, $B$2:B866, B866)</f>
        <v>1</v>
      </c>
    </row>
    <row r="867" spans="1:30" x14ac:dyDescent="0.25">
      <c r="A867" s="39">
        <v>46285</v>
      </c>
      <c r="B867" t="s">
        <v>120</v>
      </c>
      <c r="C867">
        <v>14</v>
      </c>
      <c r="D867" s="40">
        <v>1</v>
      </c>
      <c r="E867">
        <v>5</v>
      </c>
      <c r="F867">
        <v>3</v>
      </c>
      <c r="G867">
        <v>22</v>
      </c>
      <c r="H867">
        <v>12</v>
      </c>
      <c r="I867">
        <v>0.6</v>
      </c>
      <c r="J867">
        <v>0.55000000000000004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1</v>
      </c>
      <c r="V867">
        <v>0</v>
      </c>
      <c r="W867">
        <v>0</v>
      </c>
      <c r="X867">
        <v>0</v>
      </c>
      <c r="Y867">
        <v>1</v>
      </c>
      <c r="Z867">
        <v>1</v>
      </c>
      <c r="AA867" s="40">
        <f>AVERAGEIFS($C$2:C867, $B$2:B867, B867)</f>
        <v>15.857142857142858</v>
      </c>
      <c r="AB867" s="40">
        <f>AVERAGEIFS($I$2:I867, $B$2:B867, B867)</f>
        <v>0.52928571428571436</v>
      </c>
      <c r="AC867" s="40">
        <f>AVERAGEIFS($J$2:J867, $B$2:B867, B867)</f>
        <v>0.50809523809523816</v>
      </c>
      <c r="AD867" s="40">
        <f>AVERAGEIFS($D$2:D867, $B$2:B867, B867)</f>
        <v>0.5714285714285714</v>
      </c>
    </row>
    <row r="868" spans="1:30" x14ac:dyDescent="0.25">
      <c r="A868" s="39">
        <v>46285</v>
      </c>
      <c r="B868" t="s">
        <v>15</v>
      </c>
      <c r="C868">
        <v>39</v>
      </c>
      <c r="D868" s="40">
        <v>1</v>
      </c>
      <c r="E868">
        <v>5</v>
      </c>
      <c r="F868">
        <v>3</v>
      </c>
      <c r="G868">
        <v>22</v>
      </c>
      <c r="H868">
        <v>12</v>
      </c>
      <c r="I868">
        <v>0.6</v>
      </c>
      <c r="J868">
        <v>0.55000000000000004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1</v>
      </c>
      <c r="V868">
        <v>0</v>
      </c>
      <c r="W868">
        <v>0</v>
      </c>
      <c r="X868">
        <v>0</v>
      </c>
      <c r="Y868">
        <v>1</v>
      </c>
      <c r="Z868">
        <v>1</v>
      </c>
      <c r="AA868" s="40">
        <f>AVERAGEIFS($C$2:C868, $B$2:B868, B868)</f>
        <v>25.481481481481481</v>
      </c>
      <c r="AB868" s="40">
        <f>AVERAGEIFS($I$2:I868, $B$2:B868, B868)</f>
        <v>0.49259259259259264</v>
      </c>
      <c r="AC868" s="40">
        <f>AVERAGEIFS($J$2:J868, $B$2:B868, B868)</f>
        <v>0.50555555555555554</v>
      </c>
      <c r="AD868" s="40">
        <f>AVERAGEIFS($D$2:D868, $B$2:B868, B868)</f>
        <v>0.44444444444444442</v>
      </c>
    </row>
    <row r="869" spans="1:30" x14ac:dyDescent="0.25">
      <c r="A869" s="39">
        <v>46285</v>
      </c>
      <c r="B869" t="s">
        <v>4</v>
      </c>
      <c r="C869">
        <v>30</v>
      </c>
      <c r="D869" s="40">
        <v>1</v>
      </c>
      <c r="E869">
        <v>5</v>
      </c>
      <c r="F869">
        <v>3</v>
      </c>
      <c r="G869">
        <v>22</v>
      </c>
      <c r="H869">
        <v>12</v>
      </c>
      <c r="I869">
        <v>0.6</v>
      </c>
      <c r="J869">
        <v>0.55000000000000004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1</v>
      </c>
      <c r="V869">
        <v>0</v>
      </c>
      <c r="W869">
        <v>0</v>
      </c>
      <c r="X869">
        <v>0</v>
      </c>
      <c r="Y869">
        <v>1</v>
      </c>
      <c r="Z869">
        <v>1</v>
      </c>
      <c r="AA869" s="40">
        <f>AVERAGEIFS($C$2:C869, $B$2:B869, B869)</f>
        <v>36.285714285714285</v>
      </c>
      <c r="AB869" s="40">
        <f>AVERAGEIFS($I$2:I869, $B$2:B869, B869)</f>
        <v>0.61428571428571421</v>
      </c>
      <c r="AC869" s="40">
        <f>AVERAGEIFS($J$2:J869, $B$2:B869, B869)</f>
        <v>0.56857142857142862</v>
      </c>
      <c r="AD869" s="40">
        <f>AVERAGEIFS($D$2:D869, $B$2:B869, B869)</f>
        <v>0.8571428571428571</v>
      </c>
    </row>
    <row r="870" spans="1:30" x14ac:dyDescent="0.25">
      <c r="A870" s="39">
        <v>46285</v>
      </c>
      <c r="B870" t="s">
        <v>3</v>
      </c>
      <c r="C870">
        <v>25</v>
      </c>
      <c r="D870" s="40">
        <v>1</v>
      </c>
      <c r="E870">
        <v>5</v>
      </c>
      <c r="F870">
        <v>3</v>
      </c>
      <c r="G870">
        <v>22</v>
      </c>
      <c r="H870">
        <v>12</v>
      </c>
      <c r="I870">
        <v>0.6</v>
      </c>
      <c r="J870">
        <v>0.55000000000000004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1</v>
      </c>
      <c r="V870">
        <v>0</v>
      </c>
      <c r="W870">
        <v>0</v>
      </c>
      <c r="X870">
        <v>0</v>
      </c>
      <c r="Y870">
        <v>1</v>
      </c>
      <c r="Z870">
        <v>1</v>
      </c>
      <c r="AA870" s="40">
        <f>AVERAGEIFS($C$2:C870, $B$2:B870, B870)</f>
        <v>21.823529411764707</v>
      </c>
      <c r="AB870" s="40">
        <f>AVERAGEIFS($I$2:I870, $B$2:B870, B870)</f>
        <v>0.51764705882352935</v>
      </c>
      <c r="AC870" s="40">
        <f>AVERAGEIFS($J$2:J870, $B$2:B870, B870)</f>
        <v>0.48235294117647065</v>
      </c>
      <c r="AD870" s="40">
        <f>AVERAGEIFS($D$2:D870, $B$2:B870, B870)</f>
        <v>0.52941176470588236</v>
      </c>
    </row>
    <row r="871" spans="1:30" x14ac:dyDescent="0.25">
      <c r="A871" s="39">
        <v>46285</v>
      </c>
      <c r="B871" t="s">
        <v>111</v>
      </c>
      <c r="C871">
        <v>13</v>
      </c>
      <c r="D871" s="40">
        <v>1</v>
      </c>
      <c r="E871">
        <v>5</v>
      </c>
      <c r="F871">
        <v>3</v>
      </c>
      <c r="G871">
        <v>22</v>
      </c>
      <c r="H871">
        <v>12</v>
      </c>
      <c r="I871">
        <v>0.6</v>
      </c>
      <c r="J871">
        <v>0.55000000000000004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1</v>
      </c>
      <c r="V871">
        <v>0</v>
      </c>
      <c r="W871">
        <v>0</v>
      </c>
      <c r="X871">
        <v>0</v>
      </c>
      <c r="Y871">
        <v>1</v>
      </c>
      <c r="Z871">
        <v>1</v>
      </c>
      <c r="AA871" s="40">
        <f>AVERAGEIFS($C$2:C871, $B$2:B871, B871)</f>
        <v>14.166666666666666</v>
      </c>
      <c r="AB871" s="40">
        <f>AVERAGEIFS($I$2:I871, $B$2:B871, B871)</f>
        <v>0.48095238095238102</v>
      </c>
      <c r="AC871" s="40">
        <f>AVERAGEIFS($J$2:J871, $B$2:B871, B871)</f>
        <v>0.49833333333333341</v>
      </c>
      <c r="AD871" s="40">
        <f>AVERAGEIFS($D$2:D871, $B$2:B871, B871)</f>
        <v>0.5</v>
      </c>
    </row>
    <row r="872" spans="1:30" x14ac:dyDescent="0.25">
      <c r="A872" s="39">
        <v>46285</v>
      </c>
      <c r="B872" t="s">
        <v>23</v>
      </c>
      <c r="C872">
        <v>12</v>
      </c>
      <c r="D872" s="40">
        <v>1</v>
      </c>
      <c r="E872">
        <v>5</v>
      </c>
      <c r="F872">
        <v>3</v>
      </c>
      <c r="G872">
        <v>22</v>
      </c>
      <c r="H872">
        <v>12</v>
      </c>
      <c r="I872">
        <v>0.6</v>
      </c>
      <c r="J872">
        <v>0.55000000000000004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1</v>
      </c>
      <c r="V872">
        <v>0</v>
      </c>
      <c r="W872">
        <v>0</v>
      </c>
      <c r="X872">
        <v>0</v>
      </c>
      <c r="Y872">
        <v>1</v>
      </c>
      <c r="Z872">
        <v>1</v>
      </c>
      <c r="AA872" s="40">
        <f>AVERAGEIFS($C$2:C872, $B$2:B872, B872)</f>
        <v>12.566666666666666</v>
      </c>
      <c r="AB872" s="40">
        <f>AVERAGEIFS($I$2:I872, $B$2:B872, B872)</f>
        <v>0.51333333333333331</v>
      </c>
      <c r="AC872" s="40">
        <f>AVERAGEIFS($J$2:J872, $B$2:B872, B872)</f>
        <v>0.49033333333333329</v>
      </c>
      <c r="AD872" s="40">
        <f>AVERAGEIFS($D$2:D872, $B$2:B872, B872)</f>
        <v>0.46666666666666667</v>
      </c>
    </row>
    <row r="873" spans="1:30" x14ac:dyDescent="0.25">
      <c r="A873" s="39">
        <v>46285</v>
      </c>
      <c r="B873" t="s">
        <v>133</v>
      </c>
      <c r="C873">
        <v>18</v>
      </c>
      <c r="D873" s="40">
        <v>1</v>
      </c>
      <c r="E873">
        <v>5</v>
      </c>
      <c r="F873">
        <v>3</v>
      </c>
      <c r="G873">
        <v>22</v>
      </c>
      <c r="H873">
        <v>12</v>
      </c>
      <c r="I873">
        <v>0.6</v>
      </c>
      <c r="J873">
        <v>0.55000000000000004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1</v>
      </c>
      <c r="V873">
        <v>0</v>
      </c>
      <c r="W873">
        <v>0</v>
      </c>
      <c r="X873">
        <v>0</v>
      </c>
      <c r="Y873">
        <v>1</v>
      </c>
      <c r="Z873">
        <v>1</v>
      </c>
      <c r="AA873" s="40">
        <f>AVERAGEIFS($C$2:C873, $B$2:B873, B873)</f>
        <v>14.421052631578947</v>
      </c>
      <c r="AB873" s="40">
        <f>AVERAGEIFS($I$2:I873, $B$2:B873, B873)</f>
        <v>0.55526315789473679</v>
      </c>
      <c r="AC873" s="40">
        <f>AVERAGEIFS($J$2:J873, $B$2:B873, B873)</f>
        <v>0.508421052631579</v>
      </c>
      <c r="AD873" s="40">
        <f>AVERAGEIFS($D$2:D873, $B$2:B873, B873)</f>
        <v>0.57894736842105265</v>
      </c>
    </row>
    <row r="874" spans="1:30" x14ac:dyDescent="0.25">
      <c r="A874" s="39">
        <v>46285</v>
      </c>
      <c r="B874" t="s">
        <v>65</v>
      </c>
      <c r="C874">
        <v>24</v>
      </c>
      <c r="D874" s="40">
        <v>1</v>
      </c>
      <c r="E874">
        <v>5</v>
      </c>
      <c r="F874">
        <v>3</v>
      </c>
      <c r="G874">
        <v>22</v>
      </c>
      <c r="H874">
        <v>12</v>
      </c>
      <c r="I874">
        <v>0.6</v>
      </c>
      <c r="J874">
        <v>0.55000000000000004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1</v>
      </c>
      <c r="V874">
        <v>0</v>
      </c>
      <c r="W874">
        <v>0</v>
      </c>
      <c r="X874">
        <v>0</v>
      </c>
      <c r="Y874">
        <v>1</v>
      </c>
      <c r="Z874">
        <v>1</v>
      </c>
      <c r="AA874" s="40">
        <f>AVERAGEIFS($C$2:C874, $B$2:B874, B874)</f>
        <v>20.25</v>
      </c>
      <c r="AB874" s="40">
        <f>AVERAGEIFS($I$2:I874, $B$2:B874, B874)</f>
        <v>0.58416666666666661</v>
      </c>
      <c r="AC874" s="40">
        <f>AVERAGEIFS($J$2:J874, $B$2:B874, B874)</f>
        <v>0.54083333333333328</v>
      </c>
      <c r="AD874" s="40">
        <f>AVERAGEIFS($D$2:D874, $B$2:B874, B874)</f>
        <v>0.70833333333333337</v>
      </c>
    </row>
    <row r="875" spans="1:30" x14ac:dyDescent="0.25">
      <c r="A875" s="39">
        <v>46285</v>
      </c>
      <c r="B875" t="s">
        <v>126</v>
      </c>
      <c r="C875">
        <v>11</v>
      </c>
      <c r="D875" s="40">
        <v>0</v>
      </c>
      <c r="E875">
        <v>5</v>
      </c>
      <c r="F875">
        <v>2</v>
      </c>
      <c r="G875">
        <v>22</v>
      </c>
      <c r="H875">
        <v>10</v>
      </c>
      <c r="I875">
        <v>0.4</v>
      </c>
      <c r="J875">
        <v>0.45</v>
      </c>
      <c r="K875">
        <v>0</v>
      </c>
      <c r="L875">
        <v>1</v>
      </c>
      <c r="M875">
        <v>0</v>
      </c>
      <c r="N875">
        <v>0</v>
      </c>
      <c r="O875">
        <v>0</v>
      </c>
      <c r="P875">
        <v>0</v>
      </c>
      <c r="Q875">
        <v>1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 s="40">
        <f>AVERAGEIFS($C$2:C875, $B$2:B875, B875)</f>
        <v>13</v>
      </c>
      <c r="AB875" s="40">
        <f>AVERAGEIFS($I$2:I875, $B$2:B875, B875)</f>
        <v>0.37777777777777777</v>
      </c>
      <c r="AC875" s="40">
        <f>AVERAGEIFS($J$2:J875, $B$2:B875, B875)</f>
        <v>0.42777777777777781</v>
      </c>
      <c r="AD875" s="40">
        <f>AVERAGEIFS($D$2:D875, $B$2:B875, B875)</f>
        <v>0.33333333333333331</v>
      </c>
    </row>
    <row r="876" spans="1:30" x14ac:dyDescent="0.25">
      <c r="A876" s="39">
        <v>46285</v>
      </c>
      <c r="B876" t="s">
        <v>259</v>
      </c>
      <c r="C876">
        <v>14</v>
      </c>
      <c r="D876" s="40">
        <v>0</v>
      </c>
      <c r="E876">
        <v>5</v>
      </c>
      <c r="F876">
        <v>2</v>
      </c>
      <c r="G876">
        <v>22</v>
      </c>
      <c r="H876">
        <v>10</v>
      </c>
      <c r="I876">
        <v>0.4</v>
      </c>
      <c r="J876">
        <v>0.45</v>
      </c>
      <c r="K876">
        <v>0</v>
      </c>
      <c r="L876">
        <v>1</v>
      </c>
      <c r="M876">
        <v>0</v>
      </c>
      <c r="N876">
        <v>0</v>
      </c>
      <c r="O876">
        <v>0</v>
      </c>
      <c r="P876">
        <v>0</v>
      </c>
      <c r="Q876">
        <v>1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 s="40">
        <f>AVERAGEIFS($C$2:C876, $B$2:B876, B876)</f>
        <v>11.333333333333334</v>
      </c>
      <c r="AB876" s="40">
        <f>AVERAGEIFS($I$2:I876, $B$2:B876, B876)</f>
        <v>0.71666666666666667</v>
      </c>
      <c r="AC876" s="40">
        <f>AVERAGEIFS($J$2:J876, $B$2:B876, B876)</f>
        <v>0.6</v>
      </c>
      <c r="AD876" s="40">
        <f>AVERAGEIFS($D$2:D876, $B$2:B876, B876)</f>
        <v>0.66666666666666663</v>
      </c>
    </row>
    <row r="877" spans="1:30" x14ac:dyDescent="0.25">
      <c r="A877" s="39">
        <v>46285</v>
      </c>
      <c r="B877" t="s">
        <v>12</v>
      </c>
      <c r="C877">
        <v>26</v>
      </c>
      <c r="D877" s="40">
        <v>0</v>
      </c>
      <c r="E877">
        <v>5</v>
      </c>
      <c r="F877">
        <v>2</v>
      </c>
      <c r="G877">
        <v>22</v>
      </c>
      <c r="H877">
        <v>10</v>
      </c>
      <c r="I877">
        <v>0.4</v>
      </c>
      <c r="J877">
        <v>0.45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1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 s="40">
        <f>AVERAGEIFS($C$2:C877, $B$2:B877, B877)</f>
        <v>24.384615384615383</v>
      </c>
      <c r="AB877" s="40">
        <f>AVERAGEIFS($I$2:I877, $B$2:B877, B877)</f>
        <v>0.47884615384615387</v>
      </c>
      <c r="AC877" s="40">
        <f>AVERAGEIFS($J$2:J877, $B$2:B877, B877)</f>
        <v>0.468076923076923</v>
      </c>
      <c r="AD877" s="40">
        <f>AVERAGEIFS($D$2:D877, $B$2:B877, B877)</f>
        <v>0.42307692307692307</v>
      </c>
    </row>
    <row r="878" spans="1:30" x14ac:dyDescent="0.25">
      <c r="A878" s="39">
        <v>46285</v>
      </c>
      <c r="B878" t="s">
        <v>13</v>
      </c>
      <c r="C878">
        <v>31</v>
      </c>
      <c r="D878" s="40">
        <v>0</v>
      </c>
      <c r="E878">
        <v>5</v>
      </c>
      <c r="F878">
        <v>2</v>
      </c>
      <c r="G878">
        <v>22</v>
      </c>
      <c r="H878">
        <v>10</v>
      </c>
      <c r="I878">
        <v>0.4</v>
      </c>
      <c r="J878">
        <v>0.45</v>
      </c>
      <c r="K878">
        <v>0</v>
      </c>
      <c r="L878">
        <v>1</v>
      </c>
      <c r="M878">
        <v>0</v>
      </c>
      <c r="N878">
        <v>0</v>
      </c>
      <c r="O878">
        <v>0</v>
      </c>
      <c r="P878">
        <v>0</v>
      </c>
      <c r="Q878">
        <v>1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 s="40">
        <f>AVERAGEIFS($C$2:C878, $B$2:B878, B878)</f>
        <v>23.933333333333334</v>
      </c>
      <c r="AB878" s="40">
        <f>AVERAGEIFS($I$2:I878, $B$2:B878, B878)</f>
        <v>0.40666666666666662</v>
      </c>
      <c r="AC878" s="40">
        <f>AVERAGEIFS($J$2:J878, $B$2:B878, B878)</f>
        <v>0.45600000000000007</v>
      </c>
      <c r="AD878" s="40">
        <f>AVERAGEIFS($D$2:D878, $B$2:B878, B878)</f>
        <v>0.3</v>
      </c>
    </row>
    <row r="879" spans="1:30" x14ac:dyDescent="0.25">
      <c r="A879" s="39">
        <v>46285</v>
      </c>
      <c r="B879" t="s">
        <v>2</v>
      </c>
      <c r="C879">
        <v>28</v>
      </c>
      <c r="D879" s="40">
        <v>0</v>
      </c>
      <c r="E879">
        <v>5</v>
      </c>
      <c r="F879">
        <v>2</v>
      </c>
      <c r="G879">
        <v>22</v>
      </c>
      <c r="H879">
        <v>10</v>
      </c>
      <c r="I879">
        <v>0.4</v>
      </c>
      <c r="J879">
        <v>0.45</v>
      </c>
      <c r="K879">
        <v>0</v>
      </c>
      <c r="L879">
        <v>1</v>
      </c>
      <c r="M879">
        <v>0</v>
      </c>
      <c r="N879">
        <v>0</v>
      </c>
      <c r="O879">
        <v>0</v>
      </c>
      <c r="P879">
        <v>0</v>
      </c>
      <c r="Q879">
        <v>1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 s="40">
        <f>AVERAGEIFS($C$2:C879, $B$2:B879, B879)</f>
        <v>33.153846153846153</v>
      </c>
      <c r="AB879" s="40">
        <f>AVERAGEIFS($I$2:I879, $B$2:B879, B879)</f>
        <v>0.66730769230769227</v>
      </c>
      <c r="AC879" s="40">
        <f>AVERAGEIFS($J$2:J879, $B$2:B879, B879)</f>
        <v>0.59076923076923071</v>
      </c>
      <c r="AD879" s="40">
        <f>AVERAGEIFS($D$2:D879, $B$2:B879, B879)</f>
        <v>0.76923076923076927</v>
      </c>
    </row>
    <row r="880" spans="1:30" x14ac:dyDescent="0.25">
      <c r="A880" s="39">
        <v>46285</v>
      </c>
      <c r="B880" t="s">
        <v>243</v>
      </c>
      <c r="C880">
        <v>16</v>
      </c>
      <c r="D880" s="40">
        <v>0</v>
      </c>
      <c r="E880">
        <v>5</v>
      </c>
      <c r="F880">
        <v>2</v>
      </c>
      <c r="G880">
        <v>22</v>
      </c>
      <c r="H880">
        <v>10</v>
      </c>
      <c r="I880">
        <v>0.4</v>
      </c>
      <c r="J880">
        <v>0.45</v>
      </c>
      <c r="K880">
        <v>0</v>
      </c>
      <c r="L880">
        <v>1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f>AVERAGEIFS($C$2:C880, $B$2:B880, B880)</f>
        <v>12.590909090909092</v>
      </c>
      <c r="AB880" s="40">
        <f>AVERAGEIFS($I$2:I880, $B$2:B880, B880)</f>
        <v>0.50681818181818183</v>
      </c>
      <c r="AC880" s="40">
        <f>AVERAGEIFS($J$2:J880, $B$2:B880, B880)</f>
        <v>0.48136363636363644</v>
      </c>
      <c r="AD880" s="40">
        <f>AVERAGEIFS($D$2:D880, $B$2:B880, B880)</f>
        <v>0.59090909090909094</v>
      </c>
    </row>
    <row r="881" spans="1:30" x14ac:dyDescent="0.25">
      <c r="A881" s="39">
        <v>46285</v>
      </c>
      <c r="B881" t="s">
        <v>252</v>
      </c>
      <c r="C881">
        <v>12</v>
      </c>
      <c r="D881" s="40">
        <v>0</v>
      </c>
      <c r="E881">
        <v>5</v>
      </c>
      <c r="F881">
        <v>2</v>
      </c>
      <c r="G881">
        <v>22</v>
      </c>
      <c r="H881">
        <v>10</v>
      </c>
      <c r="I881">
        <v>0.4</v>
      </c>
      <c r="J881">
        <v>0.45</v>
      </c>
      <c r="K881">
        <v>0</v>
      </c>
      <c r="L881">
        <v>1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f>AVERAGEIFS($C$2:C881, $B$2:B881, B881)</f>
        <v>10.166666666666666</v>
      </c>
      <c r="AB881" s="40">
        <f>AVERAGEIFS($I$2:I881, $B$2:B881, B881)</f>
        <v>0.48333333333333334</v>
      </c>
      <c r="AC881" s="40">
        <f>AVERAGEIFS($J$2:J881, $B$2:B881, B881)</f>
        <v>0.48833333333333334</v>
      </c>
      <c r="AD881" s="40">
        <f>AVERAGEIFS($D$2:D881, $B$2:B881, B881)</f>
        <v>0.5</v>
      </c>
    </row>
    <row r="882" spans="1:30" x14ac:dyDescent="0.25">
      <c r="A882" s="39">
        <v>46285</v>
      </c>
      <c r="B882" t="s">
        <v>242</v>
      </c>
      <c r="C882">
        <v>23</v>
      </c>
      <c r="D882" s="40">
        <v>0</v>
      </c>
      <c r="E882">
        <v>5</v>
      </c>
      <c r="F882">
        <v>2</v>
      </c>
      <c r="G882">
        <v>22</v>
      </c>
      <c r="H882">
        <v>10</v>
      </c>
      <c r="I882">
        <v>0.4</v>
      </c>
      <c r="J882">
        <v>0.45</v>
      </c>
      <c r="K882">
        <v>0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22.8125</v>
      </c>
      <c r="AB882" s="40">
        <f>AVERAGEIFS($I$2:I882, $B$2:B882, B882)</f>
        <v>0.37312499999999998</v>
      </c>
      <c r="AC882" s="40">
        <f>AVERAGEIFS($J$2:J882, $B$2:B882, B882)</f>
        <v>0.45187499999999997</v>
      </c>
      <c r="AD882" s="40">
        <f>AVERAGEIFS($D$2:D882, $B$2:B882, B882)</f>
        <v>0.3125</v>
      </c>
    </row>
    <row r="883" spans="1:30" x14ac:dyDescent="0.25">
      <c r="A883" s="39">
        <v>46285</v>
      </c>
      <c r="B883" t="s">
        <v>133</v>
      </c>
      <c r="C883">
        <v>8</v>
      </c>
      <c r="D883" s="40">
        <v>0</v>
      </c>
      <c r="E883">
        <v>3</v>
      </c>
      <c r="F883">
        <v>0</v>
      </c>
      <c r="G883">
        <v>11</v>
      </c>
      <c r="H883">
        <v>2</v>
      </c>
      <c r="I883">
        <v>0</v>
      </c>
      <c r="J883">
        <v>0.18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14.1</v>
      </c>
      <c r="AB883" s="40">
        <f>AVERAGEIFS($I$2:I883, $B$2:B883, B883)</f>
        <v>0.52749999999999997</v>
      </c>
      <c r="AC883" s="40">
        <f>AVERAGEIFS($J$2:J883, $B$2:B883, B883)</f>
        <v>0.4920000000000001</v>
      </c>
      <c r="AD883" s="40">
        <f>AVERAGEIFS($D$2:D883, $B$2:B883, B883)</f>
        <v>0.55000000000000004</v>
      </c>
    </row>
    <row r="884" spans="1:30" x14ac:dyDescent="0.25">
      <c r="A884" s="39">
        <v>46285</v>
      </c>
      <c r="B884" t="s">
        <v>3</v>
      </c>
      <c r="C884">
        <v>19</v>
      </c>
      <c r="D884" s="40">
        <v>0</v>
      </c>
      <c r="E884">
        <v>3</v>
      </c>
      <c r="F884">
        <v>0</v>
      </c>
      <c r="G884">
        <v>11</v>
      </c>
      <c r="H884">
        <v>2</v>
      </c>
      <c r="I884">
        <v>0</v>
      </c>
      <c r="J884">
        <v>0.18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21.666666666666668</v>
      </c>
      <c r="AB884" s="40">
        <f>AVERAGEIFS($I$2:I884, $B$2:B884, B884)</f>
        <v>0.48888888888888882</v>
      </c>
      <c r="AC884" s="40">
        <f>AVERAGEIFS($J$2:J884, $B$2:B884, B884)</f>
        <v>0.46555555555555561</v>
      </c>
      <c r="AD884" s="40">
        <f>AVERAGEIFS($D$2:D884, $B$2:B884, B884)</f>
        <v>0.5</v>
      </c>
    </row>
    <row r="885" spans="1:30" x14ac:dyDescent="0.25">
      <c r="A885" s="39">
        <v>46285</v>
      </c>
      <c r="B885" t="s">
        <v>242</v>
      </c>
      <c r="C885">
        <v>8</v>
      </c>
      <c r="D885" s="40">
        <v>0</v>
      </c>
      <c r="E885">
        <v>3</v>
      </c>
      <c r="F885">
        <v>0</v>
      </c>
      <c r="G885">
        <v>11</v>
      </c>
      <c r="H885">
        <v>2</v>
      </c>
      <c r="I885">
        <v>0</v>
      </c>
      <c r="J885">
        <v>0.18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21.941176470588236</v>
      </c>
      <c r="AB885" s="40">
        <f>AVERAGEIFS($I$2:I885, $B$2:B885, B885)</f>
        <v>0.35117647058823526</v>
      </c>
      <c r="AC885" s="40">
        <f>AVERAGEIFS($J$2:J885, $B$2:B885, B885)</f>
        <v>0.43588235294117644</v>
      </c>
      <c r="AD885" s="40">
        <f>AVERAGEIFS($D$2:D885, $B$2:B885, B885)</f>
        <v>0.29411764705882354</v>
      </c>
    </row>
    <row r="886" spans="1:30" x14ac:dyDescent="0.25">
      <c r="A886" s="39">
        <v>46285</v>
      </c>
      <c r="B886" t="s">
        <v>253</v>
      </c>
      <c r="C886">
        <v>6</v>
      </c>
      <c r="D886" s="40">
        <v>0</v>
      </c>
      <c r="E886">
        <v>3</v>
      </c>
      <c r="F886">
        <v>0</v>
      </c>
      <c r="G886">
        <v>11</v>
      </c>
      <c r="H886">
        <v>2</v>
      </c>
      <c r="I886">
        <v>0</v>
      </c>
      <c r="J886">
        <v>0.18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7.4</v>
      </c>
      <c r="AB886" s="40">
        <f>AVERAGEIFS($I$2:I886, $B$2:B886, B886)</f>
        <v>0.13</v>
      </c>
      <c r="AC886" s="40">
        <f>AVERAGEIFS($J$2:J886, $B$2:B886, B886)</f>
        <v>0.32200000000000001</v>
      </c>
      <c r="AD886" s="40">
        <f>AVERAGEIFS($D$2:D886, $B$2:B886, B886)</f>
        <v>0</v>
      </c>
    </row>
    <row r="887" spans="1:30" x14ac:dyDescent="0.25">
      <c r="A887" s="39">
        <v>46285</v>
      </c>
      <c r="B887" t="s">
        <v>243</v>
      </c>
      <c r="C887">
        <v>4</v>
      </c>
      <c r="D887" s="40">
        <v>0</v>
      </c>
      <c r="E887">
        <v>3</v>
      </c>
      <c r="F887">
        <v>0</v>
      </c>
      <c r="G887">
        <v>11</v>
      </c>
      <c r="H887">
        <v>2</v>
      </c>
      <c r="I887">
        <v>0</v>
      </c>
      <c r="J887">
        <v>0.18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12.217391304347826</v>
      </c>
      <c r="AB887" s="40">
        <f>AVERAGEIFS($I$2:I887, $B$2:B887, B887)</f>
        <v>0.48478260869565221</v>
      </c>
      <c r="AC887" s="40">
        <f>AVERAGEIFS($J$2:J887, $B$2:B887, B887)</f>
        <v>0.46826086956521745</v>
      </c>
      <c r="AD887" s="40">
        <f>AVERAGEIFS($D$2:D887, $B$2:B887, B887)</f>
        <v>0.56521739130434778</v>
      </c>
    </row>
    <row r="888" spans="1:30" x14ac:dyDescent="0.25">
      <c r="A888" s="39">
        <v>46285</v>
      </c>
      <c r="B888" t="s">
        <v>252</v>
      </c>
      <c r="C888">
        <v>4</v>
      </c>
      <c r="D888" s="40">
        <v>0</v>
      </c>
      <c r="E888">
        <v>3</v>
      </c>
      <c r="F888">
        <v>0</v>
      </c>
      <c r="G888">
        <v>11</v>
      </c>
      <c r="H888">
        <v>2</v>
      </c>
      <c r="I888">
        <v>0</v>
      </c>
      <c r="J888">
        <v>0.18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9.2857142857142865</v>
      </c>
      <c r="AB888" s="40">
        <f>AVERAGEIFS($I$2:I888, $B$2:B888, B888)</f>
        <v>0.41428571428571426</v>
      </c>
      <c r="AC888" s="40">
        <f>AVERAGEIFS($J$2:J888, $B$2:B888, B888)</f>
        <v>0.44428571428571434</v>
      </c>
      <c r="AD888" s="40">
        <f>AVERAGEIFS($D$2:D888, $B$2:B888, B888)</f>
        <v>0.42857142857142855</v>
      </c>
    </row>
    <row r="889" spans="1:30" x14ac:dyDescent="0.25">
      <c r="A889" s="39">
        <v>46285</v>
      </c>
      <c r="B889" t="s">
        <v>120</v>
      </c>
      <c r="C889">
        <v>10</v>
      </c>
      <c r="D889" s="40">
        <v>1</v>
      </c>
      <c r="E889">
        <v>3</v>
      </c>
      <c r="F889">
        <v>3</v>
      </c>
      <c r="G889">
        <v>11</v>
      </c>
      <c r="H889">
        <v>9</v>
      </c>
      <c r="I889">
        <v>1</v>
      </c>
      <c r="J889">
        <v>0.82</v>
      </c>
      <c r="K889">
        <v>0</v>
      </c>
      <c r="L889">
        <v>0</v>
      </c>
      <c r="M889">
        <v>0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1</v>
      </c>
      <c r="AA889" s="40">
        <f>AVERAGEIFS($C$2:C889, $B$2:B889, B889)</f>
        <v>15.720930232558139</v>
      </c>
      <c r="AB889" s="40">
        <f>AVERAGEIFS($I$2:I889, $B$2:B889, B889)</f>
        <v>0.54023255813953497</v>
      </c>
      <c r="AC889" s="40">
        <f>AVERAGEIFS($J$2:J889, $B$2:B889, B889)</f>
        <v>0.51534883720930236</v>
      </c>
      <c r="AD889" s="40">
        <f>AVERAGEIFS($D$2:D889, $B$2:B889, B889)</f>
        <v>0.58139534883720934</v>
      </c>
    </row>
    <row r="890" spans="1:30" x14ac:dyDescent="0.25">
      <c r="A890" s="39">
        <v>46285</v>
      </c>
      <c r="B890" t="s">
        <v>12</v>
      </c>
      <c r="C890">
        <v>15</v>
      </c>
      <c r="D890" s="40">
        <v>1</v>
      </c>
      <c r="E890">
        <v>3</v>
      </c>
      <c r="F890">
        <v>3</v>
      </c>
      <c r="G890">
        <v>11</v>
      </c>
      <c r="H890">
        <v>9</v>
      </c>
      <c r="I890">
        <v>1</v>
      </c>
      <c r="J890">
        <v>0.82</v>
      </c>
      <c r="K890">
        <v>0</v>
      </c>
      <c r="L890">
        <v>0</v>
      </c>
      <c r="M890">
        <v>0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1</v>
      </c>
      <c r="AA890" s="40">
        <f>AVERAGEIFS($C$2:C890, $B$2:B890, B890)</f>
        <v>24.037037037037038</v>
      </c>
      <c r="AB890" s="40">
        <f>AVERAGEIFS($I$2:I890, $B$2:B890, B890)</f>
        <v>0.49814814814814817</v>
      </c>
      <c r="AC890" s="40">
        <f>AVERAGEIFS($J$2:J890, $B$2:B890, B890)</f>
        <v>0.48111111111111104</v>
      </c>
      <c r="AD890" s="40">
        <f>AVERAGEIFS($D$2:D890, $B$2:B890, B890)</f>
        <v>0.44444444444444442</v>
      </c>
    </row>
    <row r="891" spans="1:30" x14ac:dyDescent="0.25">
      <c r="A891" s="39">
        <v>46285</v>
      </c>
      <c r="B891" t="s">
        <v>182</v>
      </c>
      <c r="C891">
        <v>15</v>
      </c>
      <c r="D891" s="40">
        <v>1</v>
      </c>
      <c r="E891">
        <v>3</v>
      </c>
      <c r="F891">
        <v>3</v>
      </c>
      <c r="G891">
        <v>11</v>
      </c>
      <c r="H891">
        <v>9</v>
      </c>
      <c r="I891">
        <v>1</v>
      </c>
      <c r="J891">
        <v>0.82</v>
      </c>
      <c r="K891">
        <v>0</v>
      </c>
      <c r="L891">
        <v>0</v>
      </c>
      <c r="M891">
        <v>0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1</v>
      </c>
      <c r="AA891" s="40">
        <f>AVERAGEIFS($C$2:C891, $B$2:B891, B891)</f>
        <v>15.324999999999999</v>
      </c>
      <c r="AB891" s="40">
        <f>AVERAGEIFS($I$2:I891, $B$2:B891, B891)</f>
        <v>0.61499999999999999</v>
      </c>
      <c r="AC891" s="40">
        <f>AVERAGEIFS($J$2:J891, $B$2:B891, B891)</f>
        <v>0.56549999999999989</v>
      </c>
      <c r="AD891" s="40">
        <f>AVERAGEIFS($D$2:D891, $B$2:B891, B891)</f>
        <v>0.7</v>
      </c>
    </row>
    <row r="892" spans="1:30" x14ac:dyDescent="0.25">
      <c r="A892" s="39">
        <v>46285</v>
      </c>
      <c r="B892" t="s">
        <v>17</v>
      </c>
      <c r="C892">
        <v>11</v>
      </c>
      <c r="D892" s="40">
        <v>1</v>
      </c>
      <c r="E892">
        <v>3</v>
      </c>
      <c r="F892">
        <v>3</v>
      </c>
      <c r="G892">
        <v>11</v>
      </c>
      <c r="H892">
        <v>9</v>
      </c>
      <c r="I892">
        <v>1</v>
      </c>
      <c r="J892">
        <v>0.82</v>
      </c>
      <c r="K892">
        <v>0</v>
      </c>
      <c r="L892">
        <v>0</v>
      </c>
      <c r="M892">
        <v>0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1</v>
      </c>
      <c r="AA892" s="40">
        <f>AVERAGEIFS($C$2:C892, $B$2:B892, B892)</f>
        <v>12.580645161290322</v>
      </c>
      <c r="AB892" s="40">
        <f>AVERAGEIFS($I$2:I892, $B$2:B892, B892)</f>
        <v>0.48870967741935489</v>
      </c>
      <c r="AC892" s="40">
        <f>AVERAGEIFS($J$2:J892, $B$2:B892, B892)</f>
        <v>0.49645161290322587</v>
      </c>
      <c r="AD892" s="40">
        <f>AVERAGEIFS($D$2:D892, $B$2:B892, B892)</f>
        <v>0.35483870967741937</v>
      </c>
    </row>
    <row r="893" spans="1:30" x14ac:dyDescent="0.25">
      <c r="A893" s="39">
        <v>46285</v>
      </c>
      <c r="B893" t="s">
        <v>111</v>
      </c>
      <c r="C893">
        <v>12</v>
      </c>
      <c r="D893" s="40">
        <v>1</v>
      </c>
      <c r="E893">
        <v>3</v>
      </c>
      <c r="F893">
        <v>3</v>
      </c>
      <c r="G893">
        <v>11</v>
      </c>
      <c r="H893">
        <v>9</v>
      </c>
      <c r="I893">
        <v>1</v>
      </c>
      <c r="J893">
        <v>0.82</v>
      </c>
      <c r="K893">
        <v>0</v>
      </c>
      <c r="L893">
        <v>0</v>
      </c>
      <c r="M893">
        <v>0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1</v>
      </c>
      <c r="AA893" s="40">
        <f>AVERAGEIFS($C$2:C893, $B$2:B893, B893)</f>
        <v>14.116279069767442</v>
      </c>
      <c r="AB893" s="40">
        <f>AVERAGEIFS($I$2:I893, $B$2:B893, B893)</f>
        <v>0.49302325581395356</v>
      </c>
      <c r="AC893" s="40">
        <f>AVERAGEIFS($J$2:J893, $B$2:B893, B893)</f>
        <v>0.50581395348837221</v>
      </c>
      <c r="AD893" s="40">
        <f>AVERAGEIFS($D$2:D893, $B$2:B893, B893)</f>
        <v>0.51162790697674421</v>
      </c>
    </row>
    <row r="894" spans="1:30" x14ac:dyDescent="0.25">
      <c r="A894" s="39">
        <v>46285</v>
      </c>
      <c r="B894" t="s">
        <v>127</v>
      </c>
      <c r="C894">
        <v>19</v>
      </c>
      <c r="D894" s="40">
        <v>1</v>
      </c>
      <c r="E894">
        <v>3</v>
      </c>
      <c r="F894">
        <v>3</v>
      </c>
      <c r="G894">
        <v>11</v>
      </c>
      <c r="H894">
        <v>9</v>
      </c>
      <c r="I894">
        <v>1</v>
      </c>
      <c r="J894">
        <v>0.82</v>
      </c>
      <c r="K894">
        <v>0</v>
      </c>
      <c r="L894">
        <v>0</v>
      </c>
      <c r="M894">
        <v>0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1</v>
      </c>
      <c r="AA894" s="40">
        <f>AVERAGEIFS($C$2:C894, $B$2:B894, B894)</f>
        <v>25.061224489795919</v>
      </c>
      <c r="AB894" s="40">
        <f>AVERAGEIFS($I$2:I894, $B$2:B894, B894)</f>
        <v>0.53224489795918373</v>
      </c>
      <c r="AC894" s="40">
        <f>AVERAGEIFS($J$2:J894, $B$2:B894, B894)</f>
        <v>0.50918367346938787</v>
      </c>
      <c r="AD894" s="40">
        <f>AVERAGEIFS($D$2:D894, $B$2:B894, B894)</f>
        <v>0.55102040816326525</v>
      </c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</sheetData>
  <autoFilter ref="A1:AD86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1" sqref="G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54</v>
      </c>
      <c r="C5" s="1" t="s">
        <v>131</v>
      </c>
      <c r="D5" s="12">
        <f>SUMIFS('Tourney History'!C:C,'Tourney History'!B:B,A5)</f>
        <v>100</v>
      </c>
      <c r="E5" s="4">
        <f>AVERAGEIFS('Tourney History'!C:C,'Tourney History'!B:B,A5)</f>
        <v>25</v>
      </c>
      <c r="F5" s="13">
        <f t="array" ref="F5">MAX(IF('Tourney History'!B:B=A5, 'Tourney History'!C:C))</f>
        <v>37</v>
      </c>
      <c r="G5" s="12">
        <f>COUNTIFS('Tourney History'!B:B,A5,'Tourney History'!D:D, 1)</f>
        <v>3</v>
      </c>
      <c r="H5" s="2">
        <f>COUNTIFS('Tourney History'!B:B,A5,'Tourney History'!D:D, 0)</f>
        <v>1</v>
      </c>
      <c r="I5" s="42">
        <f>LOOKUP(2, 1/('Tourney History'!$B:$B=A5), 'Tourney History'!$AD:$AD)</f>
        <v>0.75</v>
      </c>
      <c r="J5" s="12">
        <f>SUMIFS('Tourney History'!F:F,'Tourney History'!B:B,A5)</f>
        <v>11</v>
      </c>
      <c r="K5" s="2">
        <f>SUMIFS('Tourney History'!E:E,'Tourney History'!B:B,A5)-J5</f>
        <v>8</v>
      </c>
      <c r="L5" s="42">
        <f>LOOKUP(2, 1/('Tourney History'!$B:$B=A5), 'Tourney History'!$AB:$AB)</f>
        <v>0.58750000000000002</v>
      </c>
      <c r="M5" s="12">
        <f>SUMIFS('Tourney History'!H:H,'Tourney History'!B:B,A5)</f>
        <v>36</v>
      </c>
      <c r="N5" s="2">
        <f>SUMIFS('Tourney History'!G:G,'Tourney History'!B:B,A5)-M5</f>
        <v>40</v>
      </c>
      <c r="O5" s="42">
        <f>LOOKUP(2, 1/('Tourney History'!$B:$B=A5), 'Tourney History'!$AC:$AC)</f>
        <v>0.47499999999999998</v>
      </c>
      <c r="P5" s="2">
        <f>COUNTIFS('Tourney History'!$B:$B,$A$5,'Tourney History'!K:K, 1)</f>
        <v>2</v>
      </c>
      <c r="Q5" s="2">
        <f>COUNTIFS('Tourney History'!$B:$B,$A$5,'Tourney History'!L:L, 1)</f>
        <v>2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0</v>
      </c>
      <c r="V5" s="2">
        <f>COUNTIFS('Tourney History'!$B:$B,$A$5,'Tourney History'!Q:Q, 1)</f>
        <v>1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150</v>
      </c>
      <c r="B9" s="6" t="s">
        <v>70</v>
      </c>
      <c r="C9" s="2" t="s">
        <v>70</v>
      </c>
      <c r="D9" s="12">
        <f>SUMIFS('Tourney History'!C:C,'Tourney History'!B:B,A9)</f>
        <v>66</v>
      </c>
      <c r="E9" s="4">
        <f>AVERAGEIFS('Tourney History'!C:C,'Tourney History'!B:B,A9)</f>
        <v>33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1</v>
      </c>
      <c r="I9" s="42">
        <f>LOOKUP(2, 1/('Tourney History'!$B:$B=A9), 'Tourney History'!$AD:$AD)</f>
        <v>0.5</v>
      </c>
      <c r="J9" s="12">
        <f>SUMIFS('Tourney History'!F:F,'Tourney History'!B:B,A9)</f>
        <v>5</v>
      </c>
      <c r="K9" s="2">
        <f>SUMIFS('Tourney History'!E:E,'Tourney History'!B:B,A9)-J9</f>
        <v>4</v>
      </c>
      <c r="L9" s="42">
        <f>LOOKUP(2, 1/('Tourney History'!$B:$B=A9), 'Tourney History'!$AB:$AB)</f>
        <v>0.57499999999999996</v>
      </c>
      <c r="M9" s="12">
        <f>SUMIFS('Tourney History'!H:H,'Tourney History'!B:B,A9)</f>
        <v>18</v>
      </c>
      <c r="N9" s="2">
        <f>SUMIFS('Tourney History'!G:G,'Tourney History'!B:B,A9)-M9</f>
        <v>14</v>
      </c>
      <c r="O9" s="42">
        <f>LOOKUP(2, 1/('Tourney History'!$B:$B=A9), 'Tourney History'!$AC:$AC)</f>
        <v>0.57000000000000006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182</v>
      </c>
      <c r="B10" s="6" t="s">
        <v>70</v>
      </c>
      <c r="C10" s="2" t="s">
        <v>70</v>
      </c>
      <c r="D10" s="12">
        <f>SUMIFS('Tourney History'!C:C,'Tourney History'!B:B,A10)</f>
        <v>30</v>
      </c>
      <c r="E10" s="4">
        <f>AVERAGEIFS('Tourney History'!C:C,'Tourney History'!B:B,A10)</f>
        <v>15</v>
      </c>
      <c r="F10" s="13">
        <f t="array" ref="F10">MAX(IF('Tourney History'!B:B=A10, 'Tourney History'!C:C))</f>
        <v>21</v>
      </c>
      <c r="G10" s="12">
        <f>COUNTIFS('Tourney History'!B:B,A10,'Tourney History'!D:D, 1)</f>
        <v>1</v>
      </c>
      <c r="H10" s="2">
        <f>COUNTIFS('Tourney History'!B:B,A10,'Tourney History'!D:D, 0)</f>
        <v>1</v>
      </c>
      <c r="I10" s="42">
        <f>LOOKUP(2, 1/('Tourney History'!$B:$B=A10), 'Tourney History'!$AD:$AD)</f>
        <v>0.5</v>
      </c>
      <c r="J10" s="12">
        <f>SUMIFS('Tourney History'!F:F,'Tourney History'!B:B,A10)</f>
        <v>4</v>
      </c>
      <c r="K10" s="2">
        <f>SUMIFS('Tourney History'!E:E,'Tourney History'!B:B,A10)-J10</f>
        <v>3</v>
      </c>
      <c r="L10" s="42">
        <f>LOOKUP(2, 1/('Tourney History'!$B:$B=A10), 'Tourney History'!$AB:$AB)</f>
        <v>0.625</v>
      </c>
      <c r="M10" s="12">
        <f>SUMIFS('Tourney History'!H:H,'Tourney History'!B:B,A10)</f>
        <v>18</v>
      </c>
      <c r="N10" s="2">
        <f>SUMIFS('Tourney History'!G:G,'Tourney History'!B:B,A10)-M10</f>
        <v>12</v>
      </c>
      <c r="O10" s="42">
        <f>LOOKUP(2, 1/('Tourney History'!$B:$B=A10), 'Tourney History'!$AC:$AC)</f>
        <v>0.625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2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254</v>
      </c>
      <c r="C13" s="6" t="s">
        <v>70</v>
      </c>
      <c r="D13" s="12">
        <f>SUMIFS('Tourney History'!C:C,'Tourney History'!B:B,A13)</f>
        <v>267</v>
      </c>
      <c r="E13" s="4">
        <f>AVERAGEIFS('Tourney History'!C:C,'Tourney History'!B:B,A13)</f>
        <v>19.071428571428573</v>
      </c>
      <c r="F13" s="13">
        <f t="array" ref="F13">MAX(IF('Tourney History'!B:B=A13, 'Tourney History'!C:C))</f>
        <v>44</v>
      </c>
      <c r="G13" s="12">
        <f>COUNTIFS('Tourney History'!B:B,A13,'Tourney History'!D:D, 1)</f>
        <v>8</v>
      </c>
      <c r="H13" s="2">
        <f>COUNTIFS('Tourney History'!B:B,A13,'Tourney History'!D:D, 0)</f>
        <v>6</v>
      </c>
      <c r="I13" s="42">
        <f>LOOKUP(2, 1/('Tourney History'!$B:$B=A13), 'Tourney History'!$AD:$AD)</f>
        <v>0.5714285714285714</v>
      </c>
      <c r="J13" s="12">
        <f>SUMIFS('Tourney History'!F:F,'Tourney History'!B:B,A13)</f>
        <v>30</v>
      </c>
      <c r="K13" s="2">
        <f>SUMIFS('Tourney History'!E:E,'Tourney History'!B:B,A13)-J13</f>
        <v>32</v>
      </c>
      <c r="L13" s="42">
        <f>LOOKUP(2, 1/('Tourney History'!$B:$B=A13), 'Tourney History'!$AB:$AB)</f>
        <v>0.45714285714285713</v>
      </c>
      <c r="M13" s="12">
        <f>SUMIFS('Tourney History'!H:H,'Tourney History'!B:B,A13)</f>
        <v>122</v>
      </c>
      <c r="N13" s="2">
        <f>SUMIFS('Tourney History'!G:G,'Tourney History'!B:B,A13)-M13</f>
        <v>133</v>
      </c>
      <c r="O13" s="42">
        <f>LOOKUP(2, 1/('Tourney History'!$B:$B=A13), 'Tourney History'!$AC:$AC)</f>
        <v>0.46214285714285713</v>
      </c>
      <c r="P13" s="2">
        <f>COUNTIFS('Tourney History'!$B:$B,$A$13,'Tourney History'!K:K, 1)</f>
        <v>2</v>
      </c>
      <c r="Q13" s="2">
        <f>COUNTIFS('Tourney History'!$B:$B,$A$13,'Tourney History'!L:L, 1)</f>
        <v>3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3</v>
      </c>
      <c r="V13" s="2">
        <f>COUNTIFS('Tourney History'!$B:$B,$A$13,'Tourney History'!Q:Q, 1)</f>
        <v>2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242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255</v>
      </c>
      <c r="C20" s="2" t="s">
        <v>70</v>
      </c>
      <c r="D20" s="12">
        <f>SUMIFS('Tourney History'!C:C,'Tourney History'!B:B,A20)</f>
        <v>453</v>
      </c>
      <c r="E20" s="4">
        <f>AVERAGEIFS('Tourney History'!C:C,'Tourney History'!B:B,A20)</f>
        <v>32.357142857142854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3</v>
      </c>
      <c r="I20" s="42">
        <f>LOOKUP(2, 1/('Tourney History'!$B:$B=A20), 'Tourney History'!$AD:$AD)</f>
        <v>0.7857142857142857</v>
      </c>
      <c r="J20" s="12">
        <f>SUMIFS('Tourney History'!F:F,'Tourney History'!B:B,A20)</f>
        <v>37</v>
      </c>
      <c r="K20" s="2">
        <f>SUMIFS('Tourney History'!E:E,'Tourney History'!B:B,A20)-J20</f>
        <v>25</v>
      </c>
      <c r="L20" s="42">
        <f>LOOKUP(2, 1/('Tourney History'!$B:$B=A20), 'Tourney History'!$AB:$AB)</f>
        <v>0.6142857142857141</v>
      </c>
      <c r="M20" s="12">
        <f>SUMIFS('Tourney History'!H:H,'Tourney History'!B:B,A20)</f>
        <v>135</v>
      </c>
      <c r="N20" s="2">
        <f>SUMIFS('Tourney History'!G:G,'Tourney History'!B:B,A20)-M20</f>
        <v>121</v>
      </c>
      <c r="O20" s="42">
        <f>LOOKUP(2, 1/('Tourney History'!$B:$B=A20), 'Tourney History'!$AC:$AC)</f>
        <v>0.53785714285714281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237</v>
      </c>
      <c r="E23" s="4">
        <f>AVERAGEIFS('Tourney History'!C:C,'Tourney History'!B:B,A23)</f>
        <v>21.545454545454547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7</v>
      </c>
      <c r="I23" s="42">
        <f>LOOKUP(2, 1/('Tourney History'!$B:$B=A23), 'Tourney History'!$AD:$AD)</f>
        <v>0.36363636363636365</v>
      </c>
      <c r="J23" s="12">
        <f>SUMIFS('Tourney History'!F:F,'Tourney History'!B:B,A23)</f>
        <v>24</v>
      </c>
      <c r="K23" s="2">
        <f>SUMIFS('Tourney History'!E:E,'Tourney History'!B:B,A23)-J23</f>
        <v>26</v>
      </c>
      <c r="L23" s="42">
        <f>LOOKUP(2, 1/('Tourney History'!$B:$B=A23), 'Tourney History'!$AB:$AB)</f>
        <v>0.49545454545454548</v>
      </c>
      <c r="M23" s="12">
        <f>SUMIFS('Tourney History'!H:H,'Tourney History'!B:B,A23)</f>
        <v>108</v>
      </c>
      <c r="N23" s="2">
        <f>SUMIFS('Tourney History'!G:G,'Tourney History'!B:B,A23)-M23</f>
        <v>108</v>
      </c>
      <c r="O23" s="42">
        <f>LOOKUP(2, 1/('Tourney History'!$B:$B=A23), 'Tourney History'!$AC:$AC)</f>
        <v>0.50727272727272732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7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264</v>
      </c>
      <c r="E28" s="4">
        <f>AVERAGEIFS('Tourney History'!C:C,'Tourney History'!B:B,A28)</f>
        <v>29.333333333333332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3</v>
      </c>
      <c r="I28" s="42">
        <f>LOOKUP(2, 1/('Tourney History'!$B:$B=A28), 'Tourney History'!$AD:$AD)</f>
        <v>0.66666666666666663</v>
      </c>
      <c r="J28" s="12">
        <f>SUMIFS('Tourney History'!F:F,'Tourney History'!B:B,A28)</f>
        <v>21</v>
      </c>
      <c r="K28" s="2">
        <f>SUMIFS('Tourney History'!E:E,'Tourney History'!B:B,A28)-J28</f>
        <v>18</v>
      </c>
      <c r="L28" s="42">
        <f>LOOKUP(2, 1/('Tourney History'!$B:$B=A28), 'Tourney History'!$AB:$AB)</f>
        <v>0.54444444444444451</v>
      </c>
      <c r="M28" s="12">
        <f>SUMIFS('Tourney History'!H:H,'Tourney History'!B:B,A28)</f>
        <v>84</v>
      </c>
      <c r="N28" s="2">
        <f>SUMIFS('Tourney History'!G:G,'Tourney History'!B:B,A28)-M28</f>
        <v>75</v>
      </c>
      <c r="O28" s="42">
        <f>LOOKUP(2, 1/('Tourney History'!$B:$B=A28), 'Tourney History'!$AC:$AC)</f>
        <v>0.53555555555555545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3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71</v>
      </c>
      <c r="E29" s="4">
        <f>AVERAGEIFS('Tourney History'!C:C,'Tourney History'!B:B,A29)</f>
        <v>17.75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3</v>
      </c>
      <c r="I29" s="42">
        <f>LOOKUP(2, 1/('Tourney History'!$B:$B=A29), 'Tourney History'!$AD:$AD)</f>
        <v>0.25</v>
      </c>
      <c r="J29" s="12">
        <f>SUMIFS('Tourney History'!F:F,'Tourney History'!B:B,A29)</f>
        <v>8</v>
      </c>
      <c r="K29" s="2">
        <f>SUMIFS('Tourney History'!E:E,'Tourney History'!B:B,A29)-J29</f>
        <v>9</v>
      </c>
      <c r="L29" s="42">
        <f>LOOKUP(2, 1/('Tourney History'!$B:$B=A29), 'Tourney History'!$AB:$AB)</f>
        <v>0.51249999999999996</v>
      </c>
      <c r="M29" s="12">
        <f>SUMIFS('Tourney History'!H:H,'Tourney History'!B:B,A29)</f>
        <v>35</v>
      </c>
      <c r="N29" s="2">
        <f>SUMIFS('Tourney History'!G:G,'Tourney History'!B:B,A29)-M29</f>
        <v>34</v>
      </c>
      <c r="O29" s="42">
        <f>LOOKUP(2, 1/('Tourney History'!$B:$B=A29), 'Tourney History'!$AC:$AC)</f>
        <v>0.52749999999999997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3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54</v>
      </c>
      <c r="C31" s="2" t="s">
        <v>70</v>
      </c>
      <c r="D31" s="12">
        <f>SUMIFS('Tourney History'!C:C,'Tourney History'!B:B,A31)</f>
        <v>54</v>
      </c>
      <c r="E31" s="4">
        <f>AVERAGEIFS('Tourney History'!C:C,'Tourney History'!B:B,A31)</f>
        <v>18</v>
      </c>
      <c r="F31" s="13">
        <f t="array" ref="F31">MAX(IF('Tourney History'!B:B=A31, 'Tourney History'!C:C))</f>
        <v>23</v>
      </c>
      <c r="G31" s="12">
        <f>COUNTIFS('Tourney History'!B:B,A31,'Tourney History'!D:D, 1)</f>
        <v>3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9</v>
      </c>
      <c r="K31" s="2">
        <f>SUMIFS('Tourney History'!E:E,'Tourney History'!B:B,A31)-J31</f>
        <v>5</v>
      </c>
      <c r="L31" s="42">
        <f>LOOKUP(2, 1/('Tourney History'!$B:$B=A31), 'Tourney History'!$AB:$AB)</f>
        <v>0.65</v>
      </c>
      <c r="M31" s="12">
        <f>SUMIFS('Tourney History'!H:H,'Tourney History'!B:B,A31)</f>
        <v>28</v>
      </c>
      <c r="N31" s="2">
        <f>SUMIFS('Tourney History'!G:G,'Tourney History'!B:B,A31)-M31</f>
        <v>28</v>
      </c>
      <c r="O31" s="42">
        <f>LOOKUP(2, 1/('Tourney History'!$B:$B=A31), 'Tourney History'!$AC:$AC)</f>
        <v>0.5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1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426</v>
      </c>
      <c r="E33" s="4">
        <f>AVERAGEIFS('Tourney History'!C:C,'Tourney History'!B:B,A33)</f>
        <v>38.727272727272727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7</v>
      </c>
      <c r="I33" s="42">
        <f>LOOKUP(2, 1/('Tourney History'!$B:$B=A33), 'Tourney History'!$AD:$AD)</f>
        <v>0.36363636363636365</v>
      </c>
      <c r="J33" s="12">
        <f>SUMIFS('Tourney History'!F:F,'Tourney History'!B:B,A33)</f>
        <v>24</v>
      </c>
      <c r="K33" s="2">
        <f>SUMIFS('Tourney History'!E:E,'Tourney History'!B:B,A33)-J33</f>
        <v>24</v>
      </c>
      <c r="L33" s="42">
        <f>LOOKUP(2, 1/('Tourney History'!$B:$B=A33), 'Tourney History'!$AB:$AB)</f>
        <v>0.52272727272727271</v>
      </c>
      <c r="M33" s="12">
        <f>SUMIFS('Tourney History'!H:H,'Tourney History'!B:B,A33)</f>
        <v>104</v>
      </c>
      <c r="N33" s="2">
        <f>SUMIFS('Tourney History'!G:G,'Tourney History'!B:B,A33)-M33</f>
        <v>101</v>
      </c>
      <c r="O33" s="42">
        <f>LOOKUP(2, 1/('Tourney History'!$B:$B=A33), 'Tourney History'!$AC:$AC)</f>
        <v>0.52454545454545454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148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244</v>
      </c>
      <c r="E37" s="4">
        <f>AVERAGEIFS('Tourney History'!C:C,'Tourney History'!B:B,A37)</f>
        <v>27.111111111111111</v>
      </c>
      <c r="F37" s="13">
        <f t="array" ref="F37">MAX(IF('Tourney History'!B:B=A37, 'Tourney History'!C:C))</f>
        <v>48</v>
      </c>
      <c r="G37" s="12">
        <f>COUNTIFS('Tourney History'!B:B,A37,'Tourney History'!D:D, 1)</f>
        <v>6</v>
      </c>
      <c r="H37" s="2">
        <f>COUNTIFS('Tourney History'!B:B,A37,'Tourney History'!D:D, 0)</f>
        <v>3</v>
      </c>
      <c r="I37" s="42">
        <f>LOOKUP(2, 1/('Tourney History'!$B:$B=A37), 'Tourney History'!$AD:$AD)</f>
        <v>0.66666666666666663</v>
      </c>
      <c r="J37" s="12">
        <f>SUMIFS('Tourney History'!F:F,'Tourney History'!B:B,A37)</f>
        <v>21</v>
      </c>
      <c r="K37" s="2">
        <f>SUMIFS('Tourney History'!E:E,'Tourney History'!B:B,A37)-J37</f>
        <v>17</v>
      </c>
      <c r="L37" s="42">
        <f>LOOKUP(2, 1/('Tourney History'!$B:$B=A37), 'Tourney History'!$AB:$AB)</f>
        <v>0.5722222222222223</v>
      </c>
      <c r="M37" s="12">
        <f>SUMIFS('Tourney History'!H:H,'Tourney History'!B:B,A37)</f>
        <v>76</v>
      </c>
      <c r="N37" s="2">
        <f>SUMIFS('Tourney History'!G:G,'Tourney History'!B:B,A37)-M37</f>
        <v>72</v>
      </c>
      <c r="O37" s="42">
        <f>LOOKUP(2, 1/('Tourney History'!$B:$B=A37), 'Tourney History'!$AC:$AC)</f>
        <v>0.52111111111111108</v>
      </c>
      <c r="P37" s="2">
        <f>COUNTIFS('Tourney History'!$B:$B,$A$37,'Tourney History'!K:K, 1)</f>
        <v>0</v>
      </c>
      <c r="Q37" s="2">
        <f>COUNTIFS('Tourney History'!$B:$B,$A$37,'Tourney History'!L:L, 1)</f>
        <v>3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244</v>
      </c>
      <c r="E38" s="4">
        <f>AVERAGEIFS('Tourney History'!C:C,'Tourney History'!B:B,A38)</f>
        <v>27.111111111111111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4</v>
      </c>
      <c r="I38" s="42">
        <f>LOOKUP(2, 1/('Tourney History'!$B:$B=A38), 'Tourney History'!$AD:$AD)</f>
        <v>0.55555555555555558</v>
      </c>
      <c r="J38" s="12">
        <f>SUMIFS('Tourney History'!F:F,'Tourney History'!B:B,A38)</f>
        <v>21</v>
      </c>
      <c r="K38" s="2">
        <f>SUMIFS('Tourney History'!E:E,'Tourney History'!B:B,A38)-J38</f>
        <v>19</v>
      </c>
      <c r="L38" s="42">
        <f>LOOKUP(2, 1/('Tourney History'!$B:$B=A38), 'Tourney History'!$AB:$AB)</f>
        <v>0.52777777777777779</v>
      </c>
      <c r="M38" s="12">
        <f>SUMIFS('Tourney History'!H:H,'Tourney History'!B:B,A38)</f>
        <v>91</v>
      </c>
      <c r="N38" s="2">
        <f>SUMIFS('Tourney History'!G:G,'Tourney History'!B:B,A38)-M38</f>
        <v>81</v>
      </c>
      <c r="O38" s="42">
        <f>LOOKUP(2, 1/('Tourney History'!$B:$B=A38), 'Tourney History'!$AC:$AC)</f>
        <v>0.53555555555555556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5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447</v>
      </c>
      <c r="E40" s="4">
        <f>AVERAGEIFS('Tourney History'!C:C,'Tourney History'!B:B,A40)</f>
        <v>37.25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9</v>
      </c>
      <c r="I40" s="42">
        <f>LOOKUP(2, 1/('Tourney History'!$B:$B=A40), 'Tourney History'!$AD:$AD)</f>
        <v>0.25</v>
      </c>
      <c r="J40" s="12">
        <f>SUMIFS('Tourney History'!F:F,'Tourney History'!B:B,A40)</f>
        <v>25</v>
      </c>
      <c r="K40" s="2">
        <f>SUMIFS('Tourney History'!E:E,'Tourney History'!B:B,A40)-J40</f>
        <v>30</v>
      </c>
      <c r="L40" s="42">
        <f>LOOKUP(2, 1/('Tourney History'!$B:$B=A40), 'Tourney History'!$AB:$AB)</f>
        <v>0.47083333333333338</v>
      </c>
      <c r="M40" s="12">
        <f>SUMIFS('Tourney History'!H:H,'Tourney History'!B:B,A40)</f>
        <v>110</v>
      </c>
      <c r="N40" s="2">
        <f>SUMIFS('Tourney History'!G:G,'Tourney History'!B:B,A40)-M40</f>
        <v>119</v>
      </c>
      <c r="O40" s="42">
        <f>LOOKUP(2, 1/('Tourney History'!$B:$B=A40), 'Tourney History'!$AC:$AC)</f>
        <v>0.48833333333333329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5</v>
      </c>
    </row>
    <row r="41" spans="1:31" ht="15.75" x14ac:dyDescent="0.25">
      <c r="A41" s="2" t="s">
        <v>127</v>
      </c>
      <c r="B41" s="51" t="s">
        <v>147</v>
      </c>
      <c r="C41" s="2" t="s">
        <v>70</v>
      </c>
      <c r="D41" s="12">
        <f>SUMIFS('Tourney History'!C:C,'Tourney History'!B:B,A41)</f>
        <v>184</v>
      </c>
      <c r="E41" s="4">
        <f>AVERAGEIFS('Tourney History'!C:C,'Tourney History'!B:B,A41)</f>
        <v>26.285714285714285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3</v>
      </c>
      <c r="I41" s="42">
        <f>LOOKUP(2, 1/('Tourney History'!$B:$B=A41), 'Tourney History'!$AD:$AD)</f>
        <v>0.5714285714285714</v>
      </c>
      <c r="J41" s="12">
        <f>SUMIFS('Tourney History'!F:F,'Tourney History'!B:B,A41)</f>
        <v>15</v>
      </c>
      <c r="K41" s="2">
        <f>SUMIFS('Tourney History'!E:E,'Tourney History'!B:B,A41)-J41</f>
        <v>16</v>
      </c>
      <c r="L41" s="42">
        <f>LOOKUP(2, 1/('Tourney History'!$B:$B=A41), 'Tourney History'!$AB:$AB)</f>
        <v>0.45714285714285713</v>
      </c>
      <c r="M41" s="12">
        <f>SUMIFS('Tourney History'!H:H,'Tourney History'!B:B,A41)</f>
        <v>63</v>
      </c>
      <c r="N41" s="2">
        <f>SUMIFS('Tourney History'!G:G,'Tourney History'!B:B,A41)-M41</f>
        <v>59</v>
      </c>
      <c r="O41" s="42">
        <f>LOOKUP(2, 1/('Tourney History'!$B:$B=A41), 'Tourney History'!$AC:$AC)</f>
        <v>0.50714285714285712</v>
      </c>
      <c r="P41" s="2">
        <f>COUNTIFS('Tourney History'!$B:$B,$A$41,'Tourney History'!K:K, 1)</f>
        <v>2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490</v>
      </c>
      <c r="E42" s="4">
        <f>AVERAGEIFS('Tourney History'!C:C,'Tourney History'!B:B,A42)</f>
        <v>32.666666666666664</v>
      </c>
      <c r="F42" s="13">
        <f t="array" ref="F42">MAX(IF('Tourney History'!B:B=A42, 'Tourney History'!C:C))</f>
        <v>66</v>
      </c>
      <c r="G42" s="12">
        <f>COUNTIFS('Tourney History'!B:B,A42,'Tourney History'!D:D, 1)</f>
        <v>11</v>
      </c>
      <c r="H42" s="2">
        <f>COUNTIFS('Tourney History'!B:B,A42,'Tourney History'!D:D, 0)</f>
        <v>4</v>
      </c>
      <c r="I42" s="42">
        <f>LOOKUP(2, 1/('Tourney History'!$B:$B=A42), 'Tourney History'!$AD:$AD)</f>
        <v>0.73333333333333328</v>
      </c>
      <c r="J42" s="12">
        <f>SUMIFS('Tourney History'!F:F,'Tourney History'!B:B,A42)</f>
        <v>40</v>
      </c>
      <c r="K42" s="2">
        <f>SUMIFS('Tourney History'!E:E,'Tourney History'!B:B,A42)-J42</f>
        <v>23</v>
      </c>
      <c r="L42" s="42">
        <f>LOOKUP(2, 1/('Tourney History'!$B:$B=A42), 'Tourney History'!$AB:$AB)</f>
        <v>0.66</v>
      </c>
      <c r="M42" s="12">
        <f>SUMIFS('Tourney History'!H:H,'Tourney History'!B:B,A42)</f>
        <v>144</v>
      </c>
      <c r="N42" s="2">
        <f>SUMIFS('Tourney History'!G:G,'Tourney History'!B:B,A42)-M42</f>
        <v>118</v>
      </c>
      <c r="O42" s="42">
        <f>LOOKUP(2, 1/('Tourney History'!$B:$B=A42), 'Tourney History'!$AC:$AC)</f>
        <v>0.56399999999999983</v>
      </c>
      <c r="P42" s="2">
        <f>COUNTIFS('Tourney History'!$B:$B,$A$42,'Tourney History'!K:K, 1)</f>
        <v>2</v>
      </c>
      <c r="Q42" s="2">
        <f>COUNTIFS('Tourney History'!$B:$B,$A$42,'Tourney History'!L:L, 1)</f>
        <v>4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1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4</v>
      </c>
    </row>
    <row r="43" spans="1:31" ht="15.75" x14ac:dyDescent="0.25">
      <c r="A43" s="2" t="s">
        <v>16</v>
      </c>
      <c r="B43" s="51" t="s">
        <v>147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256</v>
      </c>
      <c r="C47" s="2" t="s">
        <v>70</v>
      </c>
      <c r="D47" s="12">
        <f>SUMIFS('Tourney History'!C:C,'Tourney History'!B:B,A47)</f>
        <v>318</v>
      </c>
      <c r="E47" s="4">
        <f>AVERAGEIFS('Tourney History'!C:C,'Tourney History'!B:B,A47)</f>
        <v>31.8</v>
      </c>
      <c r="F47" s="13">
        <f t="array" ref="F47">MAX(IF('Tourney History'!B:B=A47, 'Tourney History'!C:C))</f>
        <v>53</v>
      </c>
      <c r="G47" s="12">
        <f>COUNTIFS('Tourney History'!B:B,A47,'Tourney History'!D:D, 1)</f>
        <v>7</v>
      </c>
      <c r="H47" s="2">
        <f>COUNTIFS('Tourney History'!B:B,A47,'Tourney History'!D:D, 0)</f>
        <v>3</v>
      </c>
      <c r="I47" s="42">
        <f>LOOKUP(2, 1/('Tourney History'!$B:$B=A47), 'Tourney History'!$AD:$AD)</f>
        <v>0.7</v>
      </c>
      <c r="J47" s="12">
        <f>SUMIFS('Tourney History'!F:F,'Tourney History'!B:B,A47)</f>
        <v>24</v>
      </c>
      <c r="K47" s="2">
        <f>SUMIFS('Tourney History'!E:E,'Tourney History'!B:B,A47)-J47</f>
        <v>20</v>
      </c>
      <c r="L47" s="42">
        <f>LOOKUP(2, 1/('Tourney History'!$B:$B=A47), 'Tourney History'!$AB:$AB)</f>
        <v>0.53</v>
      </c>
      <c r="M47" s="12">
        <f>SUMIFS('Tourney History'!H:H,'Tourney History'!B:B,A47)</f>
        <v>90</v>
      </c>
      <c r="N47" s="2">
        <f>SUMIFS('Tourney History'!G:G,'Tourney History'!B:B,A47)-M47</f>
        <v>87</v>
      </c>
      <c r="O47" s="42">
        <f>LOOKUP(2, 1/('Tourney History'!$B:$B=A47), 'Tourney History'!$AC:$AC)</f>
        <v>0.49299999999999999</v>
      </c>
      <c r="P47" s="2">
        <f>COUNTIFS('Tourney History'!$B:$B,$A$47,'Tourney History'!K:K, 1)</f>
        <v>6</v>
      </c>
      <c r="Q47" s="2">
        <f>COUNTIFS('Tourney History'!$B:$B,$A$47,'Tourney History'!L:L, 1)</f>
        <v>3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1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54</v>
      </c>
      <c r="C48" s="2" t="s">
        <v>70</v>
      </c>
      <c r="D48" s="12">
        <f>SUMIFS('Tourney History'!C:C,'Tourney History'!B:B,A48)</f>
        <v>74</v>
      </c>
      <c r="E48" s="4">
        <f>AVERAGEIFS('Tourney History'!C:C,'Tourney History'!B:B,A48)</f>
        <v>24.666666666666668</v>
      </c>
      <c r="F48" s="13">
        <f t="array" ref="F48">MAX(IF('Tourney History'!B:B=A48, 'Tourney History'!C:C))</f>
        <v>29</v>
      </c>
      <c r="G48" s="12">
        <f>COUNTIFS('Tourney History'!B:B,A48,'Tourney History'!D:D, 1)</f>
        <v>3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9</v>
      </c>
      <c r="K48" s="2">
        <f>SUMIFS('Tourney History'!E:E,'Tourney History'!B:B,A48)-J48</f>
        <v>5</v>
      </c>
      <c r="L48" s="42">
        <f>LOOKUP(2, 1/('Tourney History'!$B:$B=A48), 'Tourney History'!$AB:$AB)</f>
        <v>0.65</v>
      </c>
      <c r="M48" s="12">
        <f>SUMIFS('Tourney History'!H:H,'Tourney History'!B:B,A48)</f>
        <v>28</v>
      </c>
      <c r="N48" s="2">
        <f>SUMIFS('Tourney History'!G:G,'Tourney History'!B:B,A48)-M48</f>
        <v>28</v>
      </c>
      <c r="O48" s="42">
        <f>LOOKUP(2, 1/('Tourney History'!$B:$B=A48), 'Tourney History'!$AC:$AC)</f>
        <v>0.5</v>
      </c>
      <c r="P48" s="2">
        <f>COUNTIFS('Tourney History'!$B:$B,$A$48,'Tourney History'!K:K, 1)</f>
        <v>2</v>
      </c>
      <c r="Q48" s="2">
        <f>COUNTIFS('Tourney History'!$B:$B,$A$48,'Tourney History'!L:L, 1)</f>
        <v>2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2</v>
      </c>
      <c r="U48" s="2">
        <f>COUNTIFS('Tourney History'!$B:$B,$A$48,'Tourney History'!P:P, 1)</f>
        <v>0</v>
      </c>
      <c r="V48" s="2">
        <f>COUNTIFS('Tourney History'!$B:$B,$A$48,'Tourney History'!Q:Q, 1)</f>
        <v>1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1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150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182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181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211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192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207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150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150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150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150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150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180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181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182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187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150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188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150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149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182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182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150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207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150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150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207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150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207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207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150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150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207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211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211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211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218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207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182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219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220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211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182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207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207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76"/>
  <sheetViews>
    <sheetView topLeftCell="A344" workbookViewId="0">
      <selection activeCell="AD366" sqref="AD366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242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242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240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242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150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182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150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  <row r="364" spans="1:30" x14ac:dyDescent="0.25">
      <c r="A364" s="39">
        <v>46277</v>
      </c>
      <c r="B364" t="s">
        <v>65</v>
      </c>
      <c r="C364">
        <v>21</v>
      </c>
      <c r="D364" s="40">
        <v>1</v>
      </c>
      <c r="E364">
        <v>4</v>
      </c>
      <c r="F364">
        <v>3</v>
      </c>
      <c r="G364">
        <v>18</v>
      </c>
      <c r="H364">
        <v>9</v>
      </c>
      <c r="I364">
        <v>0.75</v>
      </c>
      <c r="J364">
        <v>0.5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25</v>
      </c>
      <c r="AB364" s="40">
        <f>AVERAGEIFS($I$2:I364, $B$2:B364, B364)</f>
        <v>0.58750000000000002</v>
      </c>
      <c r="AC364" s="40">
        <f>AVERAGEIFS($J$2:J364, $B$2:B364, B364)</f>
        <v>0.47499999999999998</v>
      </c>
      <c r="AD364" s="40">
        <f>AVERAGEIFS($D$2:D364, $B$2:B364, B364)</f>
        <v>0.75</v>
      </c>
    </row>
    <row r="365" spans="1:30" x14ac:dyDescent="0.25">
      <c r="A365" s="39">
        <v>46277</v>
      </c>
      <c r="B365" t="s">
        <v>21</v>
      </c>
      <c r="C365">
        <v>12</v>
      </c>
      <c r="D365" s="40">
        <v>1</v>
      </c>
      <c r="E365">
        <v>4</v>
      </c>
      <c r="F365">
        <v>3</v>
      </c>
      <c r="G365">
        <v>18</v>
      </c>
      <c r="H365">
        <v>9</v>
      </c>
      <c r="I365">
        <v>0.75</v>
      </c>
      <c r="J365">
        <v>0.5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19.071428571428573</v>
      </c>
      <c r="AB365" s="40">
        <f>AVERAGEIFS($I$2:I365, $B$2:B365, B365)</f>
        <v>0.45714285714285713</v>
      </c>
      <c r="AC365" s="40">
        <f>AVERAGEIFS($J$2:J365, $B$2:B365, B365)</f>
        <v>0.46214285714285713</v>
      </c>
      <c r="AD365" s="40">
        <f>AVERAGEIFS($D$2:D365, $B$2:B365, B365)</f>
        <v>0.5714285714285714</v>
      </c>
    </row>
    <row r="366" spans="1:30" x14ac:dyDescent="0.25">
      <c r="A366" s="39">
        <v>46277</v>
      </c>
      <c r="B366" t="s">
        <v>133</v>
      </c>
      <c r="C366">
        <v>15</v>
      </c>
      <c r="D366" s="40">
        <v>1</v>
      </c>
      <c r="E366">
        <v>4</v>
      </c>
      <c r="F366">
        <v>3</v>
      </c>
      <c r="G366">
        <v>18</v>
      </c>
      <c r="H366">
        <v>9</v>
      </c>
      <c r="I366">
        <v>0.75</v>
      </c>
      <c r="J366">
        <v>0.5</v>
      </c>
      <c r="K366">
        <v>1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18</v>
      </c>
      <c r="AB366" s="40">
        <f>AVERAGEIFS($I$2:I366, $B$2:B366, B366)</f>
        <v>0.65</v>
      </c>
      <c r="AC366" s="40">
        <f>AVERAGEIFS($J$2:J366, $B$2:B366, B366)</f>
        <v>0.5</v>
      </c>
      <c r="AD366" s="40">
        <f>AVERAGEIFS($D$2:D366, $B$2:B366, B366)</f>
        <v>1</v>
      </c>
    </row>
    <row r="367" spans="1:30" x14ac:dyDescent="0.25">
      <c r="A367" s="39">
        <v>46277</v>
      </c>
      <c r="B367" t="s">
        <v>6</v>
      </c>
      <c r="C367">
        <v>39</v>
      </c>
      <c r="D367" s="40">
        <v>1</v>
      </c>
      <c r="E367">
        <v>4</v>
      </c>
      <c r="F367">
        <v>3</v>
      </c>
      <c r="G367">
        <v>18</v>
      </c>
      <c r="H367">
        <v>9</v>
      </c>
      <c r="I367">
        <v>0.75</v>
      </c>
      <c r="J367">
        <v>0.5</v>
      </c>
      <c r="K367">
        <v>1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1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32.666666666666664</v>
      </c>
      <c r="AB367" s="40">
        <f>AVERAGEIFS($I$2:I367, $B$2:B367, B367)</f>
        <v>0.66</v>
      </c>
      <c r="AC367" s="40">
        <f>AVERAGEIFS($J$2:J367, $B$2:B367, B367)</f>
        <v>0.56399999999999983</v>
      </c>
      <c r="AD367" s="40">
        <f>AVERAGEIFS($D$2:D367, $B$2:B367, B367)</f>
        <v>0.73333333333333328</v>
      </c>
    </row>
    <row r="368" spans="1:30" x14ac:dyDescent="0.25">
      <c r="A368" s="39">
        <v>46277</v>
      </c>
      <c r="B368" t="s">
        <v>4</v>
      </c>
      <c r="C368">
        <v>33</v>
      </c>
      <c r="D368" s="40">
        <v>1</v>
      </c>
      <c r="E368">
        <v>4</v>
      </c>
      <c r="F368">
        <v>3</v>
      </c>
      <c r="G368">
        <v>18</v>
      </c>
      <c r="H368">
        <v>9</v>
      </c>
      <c r="I368">
        <v>0.75</v>
      </c>
      <c r="J368">
        <v>0.5</v>
      </c>
      <c r="K368">
        <v>1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31.8</v>
      </c>
      <c r="AB368" s="40">
        <f>AVERAGEIFS($I$2:I368, $B$2:B368, B368)</f>
        <v>0.53</v>
      </c>
      <c r="AC368" s="40">
        <f>AVERAGEIFS($J$2:J368, $B$2:B368, B368)</f>
        <v>0.49299999999999999</v>
      </c>
      <c r="AD368" s="40">
        <f>AVERAGEIFS($D$2:D368, $B$2:B368, B368)</f>
        <v>0.7</v>
      </c>
    </row>
    <row r="369" spans="1:30" x14ac:dyDescent="0.25">
      <c r="A369" s="39">
        <v>46277</v>
      </c>
      <c r="B369" t="s">
        <v>88</v>
      </c>
      <c r="C369">
        <v>29</v>
      </c>
      <c r="D369" s="40">
        <v>1</v>
      </c>
      <c r="E369">
        <v>4</v>
      </c>
      <c r="F369">
        <v>3</v>
      </c>
      <c r="G369">
        <v>18</v>
      </c>
      <c r="H369">
        <v>9</v>
      </c>
      <c r="I369">
        <v>0.75</v>
      </c>
      <c r="J369">
        <v>0.5</v>
      </c>
      <c r="K369">
        <v>1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f>AVERAGEIFS($C$2:C369, $B$2:B369, B369)</f>
        <v>24.666666666666668</v>
      </c>
      <c r="AB369" s="40">
        <f>AVERAGEIFS($I$2:I369, $B$2:B369, B369)</f>
        <v>0.65</v>
      </c>
      <c r="AC369" s="40">
        <f>AVERAGEIFS($J$2:J369, $B$2:B369, B369)</f>
        <v>0.5</v>
      </c>
      <c r="AD369" s="40">
        <f>AVERAGEIFS($D$2:D369, $B$2:B369, B369)</f>
        <v>1</v>
      </c>
    </row>
    <row r="370" spans="1:30" x14ac:dyDescent="0.25">
      <c r="A370" s="39">
        <v>46277</v>
      </c>
      <c r="B370" t="s">
        <v>182</v>
      </c>
      <c r="C370">
        <v>21</v>
      </c>
      <c r="D370" s="40">
        <v>0</v>
      </c>
      <c r="E370">
        <v>4</v>
      </c>
      <c r="F370">
        <v>1</v>
      </c>
      <c r="G370">
        <v>18</v>
      </c>
      <c r="H370">
        <v>9</v>
      </c>
      <c r="I370">
        <v>0.25</v>
      </c>
      <c r="J370">
        <v>0.5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15</v>
      </c>
      <c r="AB370" s="40">
        <f>AVERAGEIFS($I$2:I370, $B$2:B370, B370)</f>
        <v>0.625</v>
      </c>
      <c r="AC370" s="40">
        <f>AVERAGEIFS($J$2:J370, $B$2:B370, B370)</f>
        <v>0.625</v>
      </c>
      <c r="AD370" s="40">
        <f>AVERAGEIFS($D$2:D370, $B$2:B370, B370)</f>
        <v>0.5</v>
      </c>
    </row>
    <row r="371" spans="1:30" x14ac:dyDescent="0.25">
      <c r="A371" s="39">
        <v>46277</v>
      </c>
      <c r="B371" t="s">
        <v>22</v>
      </c>
      <c r="C371">
        <v>14</v>
      </c>
      <c r="D371" s="40">
        <v>0</v>
      </c>
      <c r="E371">
        <v>4</v>
      </c>
      <c r="F371">
        <v>1</v>
      </c>
      <c r="G371">
        <v>18</v>
      </c>
      <c r="H371">
        <v>9</v>
      </c>
      <c r="I371">
        <v>0.25</v>
      </c>
      <c r="J371">
        <v>0.5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21.545454545454547</v>
      </c>
      <c r="AB371" s="40">
        <f>AVERAGEIFS($I$2:I371, $B$2:B371, B371)</f>
        <v>0.49545454545454548</v>
      </c>
      <c r="AC371" s="40">
        <f>AVERAGEIFS($J$2:J371, $B$2:B371, B371)</f>
        <v>0.50727272727272732</v>
      </c>
      <c r="AD371" s="40">
        <f>AVERAGEIFS($D$2:D371, $B$2:B371, B371)</f>
        <v>0.36363636363636365</v>
      </c>
    </row>
    <row r="372" spans="1:30" x14ac:dyDescent="0.25">
      <c r="A372" s="39">
        <v>46277</v>
      </c>
      <c r="B372" t="s">
        <v>3</v>
      </c>
      <c r="C372">
        <v>21</v>
      </c>
      <c r="D372" s="40">
        <v>0</v>
      </c>
      <c r="E372">
        <v>4</v>
      </c>
      <c r="F372">
        <v>1</v>
      </c>
      <c r="G372">
        <v>18</v>
      </c>
      <c r="H372">
        <v>9</v>
      </c>
      <c r="I372">
        <v>0.25</v>
      </c>
      <c r="J372">
        <v>0.5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29.333333333333332</v>
      </c>
      <c r="AB372" s="40">
        <f>AVERAGEIFS($I$2:I372, $B$2:B372, B372)</f>
        <v>0.54444444444444451</v>
      </c>
      <c r="AC372" s="40">
        <f>AVERAGEIFS($J$2:J372, $B$2:B372, B372)</f>
        <v>0.53555555555555545</v>
      </c>
      <c r="AD372" s="40">
        <f>AVERAGEIFS($D$2:D372, $B$2:B372, B372)</f>
        <v>0.66666666666666663</v>
      </c>
    </row>
    <row r="373" spans="1:30" x14ac:dyDescent="0.25">
      <c r="A373" s="39">
        <v>46277</v>
      </c>
      <c r="B373" t="s">
        <v>120</v>
      </c>
      <c r="C373">
        <v>17</v>
      </c>
      <c r="D373" s="40">
        <v>0</v>
      </c>
      <c r="E373">
        <v>4</v>
      </c>
      <c r="F373">
        <v>1</v>
      </c>
      <c r="G373">
        <v>18</v>
      </c>
      <c r="H373">
        <v>9</v>
      </c>
      <c r="I373">
        <v>0.25</v>
      </c>
      <c r="J373">
        <v>0.5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17.75</v>
      </c>
      <c r="AB373" s="40">
        <f>AVERAGEIFS($I$2:I373, $B$2:B373, B373)</f>
        <v>0.51249999999999996</v>
      </c>
      <c r="AC373" s="40">
        <f>AVERAGEIFS($J$2:J373, $B$2:B373, B373)</f>
        <v>0.52749999999999997</v>
      </c>
      <c r="AD373" s="40">
        <f>AVERAGEIFS($D$2:D373, $B$2:B373, B373)</f>
        <v>0.25</v>
      </c>
    </row>
    <row r="374" spans="1:30" x14ac:dyDescent="0.25">
      <c r="A374" s="39">
        <v>46277</v>
      </c>
      <c r="B374" t="s">
        <v>34</v>
      </c>
      <c r="C374">
        <v>28</v>
      </c>
      <c r="D374" s="40">
        <v>0</v>
      </c>
      <c r="E374">
        <v>4</v>
      </c>
      <c r="F374">
        <v>1</v>
      </c>
      <c r="G374">
        <v>18</v>
      </c>
      <c r="H374">
        <v>9</v>
      </c>
      <c r="I374">
        <v>0.25</v>
      </c>
      <c r="J374">
        <v>0.5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27.111111111111111</v>
      </c>
      <c r="AB374" s="40">
        <f>AVERAGEIFS($I$2:I374, $B$2:B374, B374)</f>
        <v>0.52777777777777779</v>
      </c>
      <c r="AC374" s="40">
        <f>AVERAGEIFS($J$2:J374, $B$2:B374, B374)</f>
        <v>0.53555555555555556</v>
      </c>
      <c r="AD374" s="40">
        <f>AVERAGEIFS($D$2:D374, $B$2:B374, B374)</f>
        <v>0.55555555555555558</v>
      </c>
    </row>
    <row r="375" spans="1:30" x14ac:dyDescent="0.25">
      <c r="A375" s="39">
        <v>46277</v>
      </c>
      <c r="B375" t="s">
        <v>2</v>
      </c>
      <c r="C375">
        <v>36</v>
      </c>
      <c r="D375" s="40">
        <v>0</v>
      </c>
      <c r="E375">
        <v>4</v>
      </c>
      <c r="F375">
        <v>1</v>
      </c>
      <c r="G375">
        <v>18</v>
      </c>
      <c r="H375">
        <v>9</v>
      </c>
      <c r="I375">
        <v>0.25</v>
      </c>
      <c r="J375">
        <v>0.5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38.727272727272727</v>
      </c>
      <c r="AB375" s="40">
        <f>AVERAGEIFS($I$2:I375, $B$2:B375, B375)</f>
        <v>0.52272727272727271</v>
      </c>
      <c r="AC375" s="40">
        <f>AVERAGEIFS($J$2:J375, $B$2:B375, B375)</f>
        <v>0.52454545454545454</v>
      </c>
      <c r="AD375" s="40">
        <f>AVERAGEIFS($D$2:D375, $B$2:B375, B375)</f>
        <v>0.36363636363636365</v>
      </c>
    </row>
    <row r="376" spans="1:30" x14ac:dyDescent="0.25">
      <c r="A376" s="39"/>
      <c r="D376" s="40"/>
    </row>
  </sheetData>
  <autoFilter ref="A1:AD375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7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198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234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186</v>
      </c>
      <c r="AL1" s="31" t="s">
        <v>50</v>
      </c>
      <c r="AM1" s="31" t="s">
        <v>235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236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1089</v>
      </c>
      <c r="H5" s="27">
        <f>AVERAGEIFS('BA History'!C:C,'BA History'!B:B,A5)</f>
        <v>17.56451612903226</v>
      </c>
      <c r="I5" s="27">
        <f t="array" ref="I5">MEDIAN(IF('BA History'!B:B=A5, 'BA History'!C:C))</f>
        <v>16</v>
      </c>
      <c r="J5" s="13">
        <f t="array" ref="J5">MAX(IF('BA History'!B:B=A5, 'BA History'!C:C))</f>
        <v>44</v>
      </c>
      <c r="K5" s="12">
        <f>COUNTIFS('BA History'!B:B,A5,'BA History'!D:D, 1)</f>
        <v>35</v>
      </c>
      <c r="L5" s="2">
        <f>COUNTIFS('BA History'!B:B,A5,'BA History'!D:D, 0)</f>
        <v>27</v>
      </c>
      <c r="M5" s="33">
        <f>LOOKUP(2, 1/('BA History'!$B:$B=A5), 'BA History'!$AO:$AO)</f>
        <v>0.56451612903225812</v>
      </c>
      <c r="N5" s="12">
        <f>SUMIFS('BA History'!F:F,'BA History'!B:B,A5)</f>
        <v>133</v>
      </c>
      <c r="O5" s="2">
        <f>SUMIFS('BA History'!E:E,'BA History'!B:B,A5)-N5</f>
        <v>126</v>
      </c>
      <c r="P5" s="33">
        <f>LOOKUP(2, 1/('BA History'!$B:$B=A5), 'BA History'!$AM:$AM)</f>
        <v>0.50241935483870981</v>
      </c>
      <c r="Q5" s="12">
        <f>SUMIFS('BA History'!H:H,'BA History'!B:B,A5)</f>
        <v>538</v>
      </c>
      <c r="R5" s="2">
        <f>SUMIFS('BA History'!G:G,'BA History'!B:B,A5)-Q5</f>
        <v>538</v>
      </c>
      <c r="S5" s="43">
        <f>LOOKUP(2, 1/('BA History'!$B:$B=A5), 'BA History'!$AN:$AN)</f>
        <v>0.49483870967741916</v>
      </c>
      <c r="T5" s="12">
        <f>COUNTIFS('BA History'!$B:$B,$A$5,'BA History'!K:K, 1)</f>
        <v>6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12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1</v>
      </c>
      <c r="AA5" s="2">
        <f>COUNTIFS('BA History'!$B:$B,$A$5,'BA History'!R:R, 1)</f>
        <v>1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9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11</v>
      </c>
      <c r="AM5" s="2">
        <f>COUNTIFS('BA History'!$B:$B,$A5,'BA History'!AD:AD, 1)</f>
        <v>1</v>
      </c>
      <c r="AN5" s="2">
        <f>COUNTIFS('BA History'!$B:$B,$A$5,'BA History'!AE:AE, 1)</f>
        <v>3</v>
      </c>
      <c r="AO5" s="2">
        <f>COUNTIFS('BA History'!$B:$B,$A$5,'BA History'!AF:AF, 1)</f>
        <v>16</v>
      </c>
      <c r="AP5" s="2">
        <f>COUNTIFS('BA History'!$B:$B,$A$5,'BA History'!AG:AG, 1)</f>
        <v>8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>
        <v>1</v>
      </c>
      <c r="E7" s="2"/>
      <c r="F7" s="2"/>
      <c r="G7" s="12">
        <f>SUMIFS('BA History'!C:C,'BA History'!B:B,A7)</f>
        <v>565</v>
      </c>
      <c r="H7" s="27">
        <f>AVERAGEIFS('BA History'!C:C,'BA History'!B:B,A7)</f>
        <v>10.272727272727273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33</v>
      </c>
      <c r="M7" s="33">
        <f>LOOKUP(2, 1/('BA History'!$B:$B=A7), 'BA History'!$AO:$AO)</f>
        <v>0.4</v>
      </c>
      <c r="N7" s="12">
        <f>SUMIFS('BA History'!F:F,'BA History'!B:B,A7)</f>
        <v>105</v>
      </c>
      <c r="O7" s="2">
        <f>SUMIFS('BA History'!E:E,'BA History'!B:B,A7)-N7</f>
        <v>122</v>
      </c>
      <c r="P7" s="33">
        <f>LOOKUP(2, 1/('BA History'!$B:$B=A7), 'BA History'!$AM:$AM)</f>
        <v>0.45327272727272722</v>
      </c>
      <c r="Q7" s="12">
        <f>SUMIFS('BA History'!H:H,'BA History'!B:B,A7)</f>
        <v>462</v>
      </c>
      <c r="R7" s="2">
        <f>SUMIFS('BA History'!G:G,'BA History'!B:B,A7)-Q7</f>
        <v>488</v>
      </c>
      <c r="S7" s="43">
        <f>LOOKUP(2, 1/('BA History'!$B:$B=A7), 'BA History'!$AN:$AN)</f>
        <v>0.48345454545454541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8</v>
      </c>
      <c r="W7" s="2">
        <f>COUNTIFS('BA History'!$B:$B,$A$7,'BA History'!N:N, 1)</f>
        <v>8</v>
      </c>
      <c r="X7" s="2">
        <f>COUNTIFS('BA History'!$B:$B,$A$7,'BA History'!O:O, 1)</f>
        <v>3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6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12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13</v>
      </c>
      <c r="AP7" s="2">
        <f>COUNTIFS('BA History'!$B:$B,$A$7,'BA History'!AG:AG, 1)</f>
        <v>6</v>
      </c>
      <c r="AQ7" s="2">
        <f>COUNTIFS('BA History'!$B:$B,$A$7,'BA History'!AH:AH, 1)</f>
        <v>12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120</v>
      </c>
      <c r="H8" s="27">
        <f>AVERAGEIFS('BA History'!C:C,'BA History'!B:B,A8)</f>
        <v>7.5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11</v>
      </c>
      <c r="L8" s="2">
        <f>COUNTIFS('BA History'!B:B,A8,'BA History'!D:D, 0)</f>
        <v>5</v>
      </c>
      <c r="M8" s="33">
        <f>LOOKUP(2, 1/('BA History'!$B:$B=A8), 'BA History'!$AO:$AO)</f>
        <v>0.6875</v>
      </c>
      <c r="N8" s="12">
        <f>SUMIFS('BA History'!F:F,'BA History'!B:B,A8)</f>
        <v>37</v>
      </c>
      <c r="O8" s="2">
        <f>SUMIFS('BA History'!E:E,'BA History'!B:B,A8)-N8</f>
        <v>27</v>
      </c>
      <c r="P8" s="33">
        <f>LOOKUP(2, 1/('BA History'!$B:$B=A8), 'BA History'!$AM:$AM)</f>
        <v>0.57687500000000003</v>
      </c>
      <c r="Q8" s="12">
        <f>SUMIFS('BA History'!H:H,'BA History'!B:B,A8)</f>
        <v>146</v>
      </c>
      <c r="R8" s="2">
        <f>SUMIFS('BA History'!G:G,'BA History'!B:B,A8)-Q8</f>
        <v>116</v>
      </c>
      <c r="S8" s="43">
        <f>LOOKUP(2, 1/('BA History'!$B:$B=A8), 'BA History'!$AN:$AN)</f>
        <v>0.56624999999999992</v>
      </c>
      <c r="T8" s="12">
        <f>COUNTIFS('BA History'!$B:$B,$A$8,'BA History'!K:K, 1)</f>
        <v>2</v>
      </c>
      <c r="U8" s="2">
        <f>COUNTIFS('BA History'!$B:$B,$A$8,'BA History'!L:L, 1)</f>
        <v>1</v>
      </c>
      <c r="V8" s="2">
        <f>COUNTIFS('BA History'!$B:$B,$A$8,'BA History'!M:M, 1)</f>
        <v>3</v>
      </c>
      <c r="W8" s="2">
        <f>COUNTIFS('BA History'!$B:$B,$A$8,'BA History'!N:N, 1)</f>
        <v>4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4</v>
      </c>
      <c r="AQ8" s="2">
        <f>COUNTIFS('BA History'!$B:$B,$A$8,'BA History'!AH:AH, 1)</f>
        <v>4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>
        <v>1</v>
      </c>
      <c r="E9" s="2"/>
      <c r="F9" s="2"/>
      <c r="G9" s="12">
        <f>SUMIFS('BA History'!C:C,'BA History'!B:B,A9)</f>
        <v>1452</v>
      </c>
      <c r="H9" s="27">
        <f>AVERAGEIFS('BA History'!C:C,'BA History'!B:B,A9)</f>
        <v>17.493975903614459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39</v>
      </c>
      <c r="L9" s="2">
        <f>COUNTIFS('BA History'!B:B,A9,'BA History'!D:D, 0)</f>
        <v>44</v>
      </c>
      <c r="M9" s="33">
        <f>LOOKUP(2, 1/('BA History'!$B:$B=A9), 'BA History'!$AO:$AO)</f>
        <v>0.46987951807228917</v>
      </c>
      <c r="N9" s="12">
        <f>SUMIFS('BA History'!F:F,'BA History'!B:B,A9)</f>
        <v>160</v>
      </c>
      <c r="O9" s="2">
        <f>SUMIFS('BA History'!E:E,'BA History'!B:B,A9)-N9</f>
        <v>178</v>
      </c>
      <c r="P9" s="33">
        <f>LOOKUP(2, 1/('BA History'!$B:$B=A9), 'BA History'!$AM:$AM)</f>
        <v>0.46686746987951805</v>
      </c>
      <c r="Q9" s="12">
        <f>SUMIFS('BA History'!H:H,'BA History'!B:B,A9)</f>
        <v>675</v>
      </c>
      <c r="R9" s="2">
        <f>SUMIFS('BA History'!G:G,'BA History'!B:B,A9)-Q9</f>
        <v>724</v>
      </c>
      <c r="S9" s="43">
        <f>LOOKUP(2, 1/('BA History'!$B:$B=A9), 'BA History'!$AN:$AN)</f>
        <v>0.47686746987951806</v>
      </c>
      <c r="T9" s="12">
        <f>COUNTIFS('BA History'!$B:$B,$A$9,'BA History'!K:K, 1)</f>
        <v>13</v>
      </c>
      <c r="U9" s="2">
        <f>COUNTIFS('BA History'!$B:$B,$A$9,'BA History'!L:L, 1)</f>
        <v>11</v>
      </c>
      <c r="V9" s="2">
        <f>COUNTIFS('BA History'!$B:$B,$A$9,'BA History'!M:M, 1)</f>
        <v>11</v>
      </c>
      <c r="W9" s="2">
        <f>COUNTIFS('BA History'!$B:$B,$A$9,'BA History'!N:N, 1)</f>
        <v>14</v>
      </c>
      <c r="X9" s="2">
        <f>COUNTIFS('BA History'!$B:$B,$A$9,'BA History'!O:O, 1)</f>
        <v>2</v>
      </c>
      <c r="Y9" s="2">
        <f>COUNTIFS('BA History'!$B:$B,$A$9,'BA History'!P:P, 1)</f>
        <v>1</v>
      </c>
      <c r="Z9" s="2">
        <f>COUNTIFS('BA History'!$B:$B,$A$9,'BA History'!Q:Q, 1)</f>
        <v>4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6</v>
      </c>
      <c r="AF9" s="2">
        <f>COUNTIFS('BA History'!$B:$B,$A$9,'BA History'!W:W, 1)</f>
        <v>6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11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15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20</v>
      </c>
      <c r="AP9" s="2">
        <f>COUNTIFS('BA History'!$B:$B,$A$9,'BA History'!AG:AG, 1)</f>
        <v>9</v>
      </c>
      <c r="AQ9" s="2">
        <f>COUNTIFS('BA History'!$B:$B,$A$9,'BA History'!AH:AH, 1)</f>
        <v>17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150</v>
      </c>
      <c r="B10" s="1" t="s">
        <v>54</v>
      </c>
      <c r="C10" s="1" t="s">
        <v>131</v>
      </c>
      <c r="D10" s="2">
        <v>5</v>
      </c>
      <c r="E10" s="2"/>
      <c r="F10" s="2"/>
      <c r="G10" s="12">
        <f>SUMIFS('BA History'!C:C,'BA History'!B:B,A10)</f>
        <v>773</v>
      </c>
      <c r="H10" s="27">
        <f>AVERAGEIFS('BA History'!C:C,'BA History'!B:B,A10)</f>
        <v>22.085714285714285</v>
      </c>
      <c r="I10" s="27">
        <f t="array" ref="I10">MEDIAN(IF('BA History'!B:B=A10, 'BA History'!C:C))</f>
        <v>21</v>
      </c>
      <c r="J10" s="13">
        <f t="array" ref="J10">MAX(IF('BA History'!B:B=A10, 'BA History'!C:C))</f>
        <v>41</v>
      </c>
      <c r="K10" s="12">
        <f>COUNTIFS('BA History'!B:B,A10,'BA History'!D:D, 1)</f>
        <v>17</v>
      </c>
      <c r="L10" s="2">
        <f>COUNTIFS('BA History'!B:B,A10,'BA History'!D:D, 0)</f>
        <v>18</v>
      </c>
      <c r="M10" s="33">
        <f>LOOKUP(2, 1/('BA History'!$B:$B=A10), 'BA History'!$AO:$AO)</f>
        <v>0.48571428571428571</v>
      </c>
      <c r="N10" s="12">
        <f>SUMIFS('BA History'!F:F,'BA History'!B:B,A10)</f>
        <v>72</v>
      </c>
      <c r="O10" s="2">
        <f>SUMIFS('BA History'!E:E,'BA History'!B:B,A10)-N10</f>
        <v>71</v>
      </c>
      <c r="P10" s="33">
        <f>LOOKUP(2, 1/('BA History'!$B:$B=A10), 'BA History'!$AM:$AM)</f>
        <v>0.50285714285714278</v>
      </c>
      <c r="Q10" s="12">
        <f>SUMIFS('BA History'!H:H,'BA History'!B:B,A10)</f>
        <v>299</v>
      </c>
      <c r="R10" s="2">
        <f>SUMIFS('BA History'!G:G,'BA History'!B:B,A10)-Q10</f>
        <v>293</v>
      </c>
      <c r="S10" s="43">
        <f>LOOKUP(2, 1/('BA History'!$B:$B=A10), 'BA History'!$AN:$AN)</f>
        <v>0.51057142857142856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6</v>
      </c>
      <c r="W10" s="2">
        <f>COUNTIFS('BA History'!$B:$B,$A$10,'BA History'!N:N, 1)</f>
        <v>12</v>
      </c>
      <c r="X10" s="2">
        <f>COUNTIFS('BA History'!$B:$B,$A$10,'BA History'!O:O, 1)</f>
        <v>3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3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6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10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182</v>
      </c>
      <c r="B11" s="2" t="s">
        <v>54</v>
      </c>
      <c r="C11" s="3" t="s">
        <v>70</v>
      </c>
      <c r="D11" s="2">
        <v>1</v>
      </c>
      <c r="E11" s="2">
        <v>1</v>
      </c>
      <c r="F11" s="2"/>
      <c r="G11" s="12">
        <f>SUMIFS('BA History'!C:C,'BA History'!B:B,A11)</f>
        <v>386</v>
      </c>
      <c r="H11" s="27">
        <f>AVERAGEIFS('BA History'!C:C,'BA History'!B:B,A11)</f>
        <v>11.352941176470589</v>
      </c>
      <c r="I11" s="27">
        <f t="array" ref="I11">MEDIAN(IF('BA History'!B:B=A11, 'BA History'!C:C))</f>
        <v>12</v>
      </c>
      <c r="J11" s="13">
        <f t="array" ref="J11">MAX(IF('BA History'!B:B=A11, 'BA History'!C:C))</f>
        <v>29</v>
      </c>
      <c r="K11" s="12">
        <f>COUNTIFS('BA History'!B:B,A11,'BA History'!D:D, 1)</f>
        <v>21</v>
      </c>
      <c r="L11" s="2">
        <f>COUNTIFS('BA History'!B:B,A11,'BA History'!D:D, 0)</f>
        <v>13</v>
      </c>
      <c r="M11" s="33">
        <f>LOOKUP(2, 1/('BA History'!$B:$B=A11), 'BA History'!$AO:$AO)</f>
        <v>0.61764705882352944</v>
      </c>
      <c r="N11" s="12">
        <f>SUMIFS('BA History'!F:F,'BA History'!B:B,A11)</f>
        <v>78</v>
      </c>
      <c r="O11" s="2">
        <f>SUMIFS('BA History'!E:E,'BA History'!B:B,A11)-N11</f>
        <v>56</v>
      </c>
      <c r="P11" s="33">
        <f>LOOKUP(2, 1/('BA History'!$B:$B=A11), 'BA History'!$AM:$AM)</f>
        <v>0.6</v>
      </c>
      <c r="Q11" s="12">
        <f>SUMIFS('BA History'!H:H,'BA History'!B:B,A11)</f>
        <v>299</v>
      </c>
      <c r="R11" s="2">
        <f>SUMIFS('BA History'!G:G,'BA History'!B:B,A11)-Q11</f>
        <v>257</v>
      </c>
      <c r="S11" s="43">
        <f>LOOKUP(2, 1/('BA History'!$B:$B=A11), 'BA History'!$AN:$AN)</f>
        <v>0.54794117647058826</v>
      </c>
      <c r="T11" s="12">
        <f>COUNTIFS('BA History'!$B:$B,$A$11,'BA History'!K:K, 1)</f>
        <v>6</v>
      </c>
      <c r="U11" s="2">
        <f>COUNTIFS('BA History'!$B:$B,$A$11,'BA History'!L:L, 1)</f>
        <v>3</v>
      </c>
      <c r="V11" s="2">
        <f>COUNTIFS('BA History'!$B:$B,$A$11,'BA History'!M:M, 1)</f>
        <v>9</v>
      </c>
      <c r="W11" s="2">
        <f>COUNTIFS('BA History'!$B:$B,$A$11,'BA History'!N:N, 1)</f>
        <v>12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1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1</v>
      </c>
      <c r="AF11" s="2">
        <f>COUNTIFS('BA History'!$B:$B,$A$11,'BA History'!W:W, 1)</f>
        <v>3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5</v>
      </c>
      <c r="AM11" s="2">
        <f>COUNTIFS('BA History'!$B:$B,$A11,'BA History'!AD:AD, 1)</f>
        <v>1</v>
      </c>
      <c r="AN11" s="2">
        <f>COUNTIFS('BA History'!$B:$B,$A$11,'BA History'!AE:AE, 1)</f>
        <v>3</v>
      </c>
      <c r="AO11" s="2">
        <f>COUNTIFS('BA History'!$B:$B,$A$11,'BA History'!AF:AF, 1)</f>
        <v>6</v>
      </c>
      <c r="AP11" s="2">
        <f>COUNTIFS('BA History'!$B:$B,$A$11,'BA History'!AG:AG, 1)</f>
        <v>4</v>
      </c>
      <c r="AQ11" s="2">
        <f>COUNTIFS('BA History'!$B:$B,$A$11,'BA History'!AH:AH, 1)</f>
        <v>12</v>
      </c>
      <c r="AR11" s="2">
        <f>COUNTIFS('BA History'!$B:$B,$A$11,'BA History'!AI:AI, 1)</f>
        <v>3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245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>
        <v>1</v>
      </c>
      <c r="E14" s="2"/>
      <c r="F14" s="2"/>
      <c r="G14" s="12">
        <f>SUMIFS('BA History'!C:C,'BA History'!B:B,A14)</f>
        <v>510</v>
      </c>
      <c r="H14" s="27">
        <f>AVERAGEIFS('BA History'!C:C,'BA History'!B:B,A14)</f>
        <v>12.439024390243903</v>
      </c>
      <c r="I14" s="27">
        <f t="array" ref="I14">MEDIAN(IF('BA History'!B:B=A14, 'BA History'!C:C))</f>
        <v>11</v>
      </c>
      <c r="J14" s="13">
        <f t="array" ref="J14">MAX(IF('BA History'!B:B=A14, 'BA History'!C:C))</f>
        <v>24</v>
      </c>
      <c r="K14" s="12">
        <f>COUNTIFS('BA History'!B:B,A14,'BA History'!D:D, 1)</f>
        <v>25</v>
      </c>
      <c r="L14" s="2">
        <f>COUNTIFS('BA History'!B:B,A14,'BA History'!D:D, 0)</f>
        <v>16</v>
      </c>
      <c r="M14" s="33">
        <f>LOOKUP(2, 1/('BA History'!$B:$B=A14), 'BA History'!$AO:$AO)</f>
        <v>0.6097560975609756</v>
      </c>
      <c r="N14" s="12">
        <f>SUMIFS('BA History'!F:F,'BA History'!B:B,A14)</f>
        <v>94</v>
      </c>
      <c r="O14" s="2">
        <f>SUMIFS('BA History'!E:E,'BA History'!B:B,A14)-N14</f>
        <v>82</v>
      </c>
      <c r="P14" s="33">
        <f>LOOKUP(2, 1/('BA History'!$B:$B=A14), 'BA History'!$AM:$AM)</f>
        <v>0.53536585365853662</v>
      </c>
      <c r="Q14" s="12">
        <f>SUMIFS('BA History'!H:H,'BA History'!B:B,A14)</f>
        <v>369</v>
      </c>
      <c r="R14" s="2">
        <f>SUMIFS('BA History'!G:G,'BA History'!B:B,A14)-Q14</f>
        <v>357</v>
      </c>
      <c r="S14" s="43">
        <f>LOOKUP(2, 1/('BA History'!$B:$B=A14), 'BA History'!$AN:$AN)</f>
        <v>0.5075609756097561</v>
      </c>
      <c r="T14" s="12">
        <f>COUNTIFS('BA History'!$B:$B,$A$14,'BA History'!K:K, 1)</f>
        <v>6</v>
      </c>
      <c r="U14" s="2">
        <f>COUNTIFS('BA History'!$B:$B,$A$14,'BA History'!L:L, 1)</f>
        <v>5</v>
      </c>
      <c r="V14" s="2">
        <f>COUNTIFS('BA History'!$B:$B,$A$14,'BA History'!M:M, 1)</f>
        <v>9</v>
      </c>
      <c r="W14" s="2">
        <f>COUNTIFS('BA History'!$B:$B,$A$14,'BA History'!N:N, 1)</f>
        <v>10</v>
      </c>
      <c r="X14" s="2">
        <f>COUNTIFS('BA History'!$B:$B,$A$14,'BA History'!O:O, 1)</f>
        <v>4</v>
      </c>
      <c r="Y14" s="2">
        <f>COUNTIFS('BA History'!$B:$B,$A$14,'BA History'!P:P, 1)</f>
        <v>1</v>
      </c>
      <c r="Z14" s="2">
        <f>COUNTIFS('BA History'!$B:$B,$A$14,'BA History'!Q:Q, 1)</f>
        <v>3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3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5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8</v>
      </c>
      <c r="AQ14" s="2">
        <f>COUNTIFS('BA History'!$B:$B,$A$14,'BA History'!AH:AH, 1)</f>
        <v>8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358</v>
      </c>
      <c r="H15" s="27">
        <f>AVERAGEIFS('BA History'!C:C,'BA History'!B:B,A15)</f>
        <v>12.785714285714286</v>
      </c>
      <c r="I15" s="27">
        <f t="array" ref="I15">MEDIAN(IF('BA History'!B:B=A15, 'BA History'!C:C))</f>
        <v>13.5</v>
      </c>
      <c r="J15" s="13">
        <f t="array" ref="J15">MAX(IF('BA History'!B:B=A15, 'BA History'!C:C))</f>
        <v>23</v>
      </c>
      <c r="K15" s="12">
        <f>COUNTIFS('BA History'!B:B,A15,'BA History'!D:D, 1)</f>
        <v>11</v>
      </c>
      <c r="L15" s="2">
        <f>COUNTIFS('BA History'!B:B,A15,'BA History'!D:D, 0)</f>
        <v>17</v>
      </c>
      <c r="M15" s="33">
        <f>LOOKUP(2, 1/('BA History'!$B:$B=A15), 'BA History'!$AO:$AO)</f>
        <v>0.39285714285714285</v>
      </c>
      <c r="N15" s="12">
        <f>SUMIFS('BA History'!F:F,'BA History'!B:B,A15)</f>
        <v>49</v>
      </c>
      <c r="O15" s="2">
        <f>SUMIFS('BA History'!E:E,'BA History'!B:B,A15)-N15</f>
        <v>68</v>
      </c>
      <c r="P15" s="33">
        <f>LOOKUP(2, 1/('BA History'!$B:$B=A15), 'BA History'!$AM:$AM)</f>
        <v>0.39107142857142863</v>
      </c>
      <c r="Q15" s="12">
        <f>SUMIFS('BA History'!H:H,'BA History'!B:B,A15)</f>
        <v>227</v>
      </c>
      <c r="R15" s="2">
        <f>SUMIFS('BA History'!G:G,'BA History'!B:B,A15)-Q15</f>
        <v>256</v>
      </c>
      <c r="S15" s="43">
        <f>LOOKUP(2, 1/('BA History'!$B:$B=A15), 'BA History'!$AN:$AN)</f>
        <v>0.4503571428571429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6</v>
      </c>
      <c r="X15" s="2">
        <f>COUNTIFS('BA History'!$B:$B,$A$15,'BA History'!O:O, 1)</f>
        <v>4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2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2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6</v>
      </c>
      <c r="AP15" s="2">
        <f>COUNTIFS('BA History'!$B:$B,$A$15,'BA History'!AG:AG, 1)</f>
        <v>6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527</v>
      </c>
      <c r="H18" s="27">
        <f>AVERAGEIFS('BA History'!C:C,'BA History'!B:B,A18)</f>
        <v>15.5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12</v>
      </c>
      <c r="L18" s="2">
        <f>COUNTIFS('BA History'!B:B,A18,'BA History'!D:D, 0)</f>
        <v>22</v>
      </c>
      <c r="M18" s="33">
        <f>LOOKUP(2, 1/('BA History'!$B:$B=A18), 'BA History'!$AO:$AO)</f>
        <v>0.35294117647058826</v>
      </c>
      <c r="N18" s="12">
        <f>SUMIFS('BA History'!F:F,'BA History'!B:B,A18)</f>
        <v>63</v>
      </c>
      <c r="O18" s="2">
        <f>SUMIFS('BA History'!E:E,'BA History'!B:B,A18)-N18</f>
        <v>83</v>
      </c>
      <c r="P18" s="33">
        <f>LOOKUP(2, 1/('BA History'!$B:$B=A18), 'BA History'!$AM:$AM)</f>
        <v>0.4088235294117647</v>
      </c>
      <c r="Q18" s="12">
        <f>SUMIFS('BA History'!H:H,'BA History'!B:B,A18)</f>
        <v>286</v>
      </c>
      <c r="R18" s="2">
        <f>SUMIFS('BA History'!G:G,'BA History'!B:B,A18)-Q18</f>
        <v>318</v>
      </c>
      <c r="S18" s="43">
        <f>LOOKUP(2, 1/('BA History'!$B:$B=A18), 'BA History'!$AN:$AN)</f>
        <v>0.46235294117647063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7</v>
      </c>
      <c r="W18" s="2">
        <f>COUNTIFS('BA History'!$B:$B,$A$18,'BA History'!N:N, 1)</f>
        <v>8</v>
      </c>
      <c r="X18" s="2">
        <f>COUNTIFS('BA History'!$B:$B,$A$18,'BA History'!O:O, 1)</f>
        <v>4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2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3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7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1172</v>
      </c>
      <c r="H21" s="27">
        <f>AVERAGEIFS('BA History'!C:C,'BA History'!B:B,A21)</f>
        <v>17.757575757575758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31</v>
      </c>
      <c r="L21" s="2">
        <f>COUNTIFS('BA History'!B:B,A21,'BA History'!D:D, 0)</f>
        <v>35</v>
      </c>
      <c r="M21" s="33">
        <f>LOOKUP(2, 1/('BA History'!$B:$B=A21), 'BA History'!$AO:$AO)</f>
        <v>0.46969696969696972</v>
      </c>
      <c r="N21" s="12">
        <f>SUMIFS('BA History'!F:F,'BA History'!B:B,A21)</f>
        <v>127</v>
      </c>
      <c r="O21" s="2">
        <f>SUMIFS('BA History'!E:E,'BA History'!B:B,A21)-N21</f>
        <v>135</v>
      </c>
      <c r="P21" s="33">
        <f>LOOKUP(2, 1/('BA History'!$B:$B=A21), 'BA History'!$AM:$AM)</f>
        <v>0.4883333333333334</v>
      </c>
      <c r="Q21" s="12">
        <f>SUMIFS('BA History'!H:H,'BA History'!B:B,A21)</f>
        <v>550</v>
      </c>
      <c r="R21" s="2">
        <f>SUMIFS('BA History'!G:G,'BA History'!B:B,A21)-Q21</f>
        <v>560</v>
      </c>
      <c r="S21" s="43">
        <f>LOOKUP(2, 1/('BA History'!$B:$B=A21), 'BA History'!$AN:$AN)</f>
        <v>0.50045454545454537</v>
      </c>
      <c r="T21" s="12">
        <f>COUNTIFS('BA History'!$B:$B,$A$21,'BA History'!K:K, 1)</f>
        <v>6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2</v>
      </c>
      <c r="AO21" s="2">
        <f>COUNTIFS('BA History'!$B:$B,$A$21,'BA History'!AF:AF, 1)</f>
        <v>17</v>
      </c>
      <c r="AP21" s="2">
        <f>COUNTIFS('BA History'!$B:$B,$A$21,'BA History'!AG:AG, 1)</f>
        <v>4</v>
      </c>
      <c r="AQ21" s="2">
        <f>COUNTIFS('BA History'!$B:$B,$A$21,'BA History'!AH:AH, 1)</f>
        <v>13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3</v>
      </c>
      <c r="E23" s="2"/>
      <c r="F23" s="2"/>
      <c r="G23" s="12">
        <f>SUMIFS('BA History'!C:C,'BA History'!B:B,A23)</f>
        <v>1344</v>
      </c>
      <c r="H23" s="27">
        <f>AVERAGEIFS('BA History'!C:C,'BA History'!B:B,A23)</f>
        <v>17.0126582278481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49</v>
      </c>
      <c r="L23" s="2">
        <f>COUNTIFS('BA History'!B:B,A23,'BA History'!D:D, 0)</f>
        <v>30</v>
      </c>
      <c r="M23" s="33">
        <f>LOOKUP(2, 1/('BA History'!$B:$B=A23), 'BA History'!$AO:$AO)</f>
        <v>0.620253164556962</v>
      </c>
      <c r="N23" s="12">
        <f>SUMIFS('BA History'!F:F,'BA History'!B:B,A23)</f>
        <v>177</v>
      </c>
      <c r="O23" s="2">
        <f>SUMIFS('BA History'!E:E,'BA History'!B:B,A23)-N23</f>
        <v>141</v>
      </c>
      <c r="P23" s="33">
        <f>LOOKUP(2, 1/('BA History'!$B:$B=A23), 'BA History'!$AM:$AM)</f>
        <v>0.56139240506329113</v>
      </c>
      <c r="Q23" s="12">
        <f>SUMIFS('BA History'!H:H,'BA History'!B:B,A23)</f>
        <v>709</v>
      </c>
      <c r="R23" s="2">
        <f>SUMIFS('BA History'!G:G,'BA History'!B:B,A23)-Q23</f>
        <v>613</v>
      </c>
      <c r="S23" s="43">
        <f>LOOKUP(2, 1/('BA History'!$B:$B=A23), 'BA History'!$AN:$AN)</f>
        <v>0.54405063291139255</v>
      </c>
      <c r="T23" s="12">
        <f>COUNTIFS('BA History'!$B:$B,$A$23,'BA History'!K:K, 1)</f>
        <v>10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23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4</v>
      </c>
      <c r="AA23" s="2">
        <f>COUNTIFS('BA History'!$B:$B,$A$23,'BA History'!R:R, 1)</f>
        <v>3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10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15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18</v>
      </c>
      <c r="AP23" s="2">
        <f>COUNTIFS('BA History'!$B:$B,$A$23,'BA History'!AG:AG, 1)</f>
        <v>10</v>
      </c>
      <c r="AQ23" s="2">
        <f>COUNTIFS('BA History'!$B:$B,$A$23,'BA History'!AH:AH, 1)</f>
        <v>16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222</v>
      </c>
      <c r="C25" s="3" t="s">
        <v>70</v>
      </c>
      <c r="D25" s="1">
        <v>6</v>
      </c>
      <c r="E25" s="1">
        <v>4</v>
      </c>
      <c r="F25" s="1"/>
      <c r="G25" s="12">
        <f>SUMIFS('BA History'!C:C,'BA History'!B:B,A25)</f>
        <v>1821</v>
      </c>
      <c r="H25" s="27">
        <f>AVERAGEIFS('BA History'!C:C,'BA History'!B:B,A25)</f>
        <v>26.014285714285716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34</v>
      </c>
      <c r="M25" s="33">
        <f>LOOKUP(2, 1/('BA History'!$B:$B=A25), 'BA History'!$AO:$AO)</f>
        <v>0.51428571428571423</v>
      </c>
      <c r="N25" s="12">
        <f>SUMIFS('BA History'!F:F,'BA History'!B:B,A25)</f>
        <v>139</v>
      </c>
      <c r="O25" s="2">
        <f>SUMIFS('BA History'!E:E,'BA History'!B:B,A25)-N25</f>
        <v>137</v>
      </c>
      <c r="P25" s="33">
        <f>LOOKUP(2, 1/('BA History'!$B:$B=A25), 'BA History'!$AM:$AM)</f>
        <v>0.50285714285714289</v>
      </c>
      <c r="Q25" s="12">
        <f>SUMIFS('BA History'!H:H,'BA History'!B:B,A25)</f>
        <v>570</v>
      </c>
      <c r="R25" s="2">
        <f>SUMIFS('BA History'!G:G,'BA History'!B:B,A25)-Q25</f>
        <v>570</v>
      </c>
      <c r="S25" s="43">
        <f>LOOKUP(2, 1/('BA History'!$B:$B=A25), 'BA History'!$AN:$AN)</f>
        <v>0.50257142857142878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5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19</v>
      </c>
      <c r="AR25" s="2">
        <f>COUNTIFS('BA History'!$B:$B,$A$25,'BA History'!AI:AI, 1)</f>
        <v>11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3</v>
      </c>
      <c r="E32" s="1"/>
      <c r="F32" s="1"/>
      <c r="G32" s="12">
        <f>SUMIFS('BA History'!C:C,'BA History'!B:B,A32)</f>
        <v>410</v>
      </c>
      <c r="H32" s="27">
        <f>AVERAGEIFS('BA History'!C:C,'BA History'!B:B,A32)</f>
        <v>19.523809523809526</v>
      </c>
      <c r="I32" s="27">
        <f t="array" ref="I32">MEDIAN(IF('BA History'!B:B=A32, 'BA History'!C:C))</f>
        <v>21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12</v>
      </c>
      <c r="M32" s="33">
        <f>LOOKUP(2, 1/('BA History'!$B:$B=A32), 'BA History'!$AO:$AO)</f>
        <v>0.42857142857142855</v>
      </c>
      <c r="N32" s="12">
        <f>SUMIFS('BA History'!F:F,'BA History'!B:B,A32)</f>
        <v>43</v>
      </c>
      <c r="O32" s="2">
        <f>SUMIFS('BA History'!E:E,'BA History'!B:B,A32)-N32</f>
        <v>46</v>
      </c>
      <c r="P32" s="33">
        <f>LOOKUP(2, 1/('BA History'!$B:$B=A32), 'BA History'!$AM:$AM)</f>
        <v>0.4904761904761904</v>
      </c>
      <c r="Q32" s="12">
        <f>SUMIFS('BA History'!H:H,'BA History'!B:B,A32)</f>
        <v>186</v>
      </c>
      <c r="R32" s="2">
        <f>SUMIFS('BA History'!G:G,'BA History'!B:B,A32)-Q32</f>
        <v>199</v>
      </c>
      <c r="S32" s="43">
        <f>LOOKUP(2, 1/('BA History'!$B:$B=A32), 'BA History'!$AN:$AN)</f>
        <v>0.48476190476190456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7</v>
      </c>
      <c r="W32" s="2">
        <f>COUNTIFS('BA History'!$B:$B,$A$32,'BA History'!N:N, 1)</f>
        <v>5</v>
      </c>
      <c r="X32" s="2">
        <f>COUNTIFS('BA History'!$B:$B,$A$32,'BA History'!O:O, 1)</f>
        <v>1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4</v>
      </c>
      <c r="AP32" s="2">
        <f>COUNTIFS('BA History'!$B:$B,$A$32,'BA History'!AG:AG, 1)</f>
        <v>4</v>
      </c>
      <c r="AQ32" s="2">
        <f>COUNTIFS('BA History'!$B:$B,$A$32,'BA History'!AH:AH, 1)</f>
        <v>4</v>
      </c>
      <c r="AR32" s="2">
        <f>COUNTIFS('BA History'!$B:$B,$A$32,'BA History'!AI:AI, 1)</f>
        <v>2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389</v>
      </c>
      <c r="H34" s="27">
        <f>AVERAGEIFS('BA History'!C:C,'BA History'!B:B,A34)</f>
        <v>12.15625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19</v>
      </c>
      <c r="L34" s="2">
        <f>COUNTIFS('BA History'!B:B,A34,'BA History'!D:D, 0)</f>
        <v>13</v>
      </c>
      <c r="M34" s="33">
        <f>LOOKUP(2, 1/('BA History'!$B:$B=A34), 'BA History'!$AO:$AO)</f>
        <v>0.59375</v>
      </c>
      <c r="N34" s="12">
        <f>SUMIFS('BA History'!F:F,'BA History'!B:B,A34)</f>
        <v>68</v>
      </c>
      <c r="O34" s="2">
        <f>SUMIFS('BA History'!E:E,'BA History'!B:B,A34)-N34</f>
        <v>62</v>
      </c>
      <c r="P34" s="33">
        <f>LOOKUP(2, 1/('BA History'!$B:$B=A34), 'BA History'!$AM:$AM)</f>
        <v>0.515625</v>
      </c>
      <c r="Q34" s="12">
        <f>SUMIFS('BA History'!H:H,'BA History'!B:B,A34)</f>
        <v>278</v>
      </c>
      <c r="R34" s="2">
        <f>SUMIFS('BA History'!G:G,'BA History'!B:B,A34)-Q34</f>
        <v>276</v>
      </c>
      <c r="S34" s="43">
        <f>LOOKUP(2, 1/('BA History'!$B:$B=A34), 'BA History'!$AN:$AN)</f>
        <v>0.50000000000000011</v>
      </c>
      <c r="T34" s="12">
        <f>COUNTIFS('BA History'!$B:$B,$A$34,'BA History'!K:K, 1)</f>
        <v>2</v>
      </c>
      <c r="U34" s="2">
        <f>COUNTIFS('BA History'!$B:$B,$A$34,'BA History'!L:L, 1)</f>
        <v>3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5</v>
      </c>
      <c r="AQ34" s="2">
        <f>COUNTIFS('BA History'!$B:$B,$A$34,'BA History'!AH:AH, 1)</f>
        <v>5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4</v>
      </c>
      <c r="E38" s="2"/>
      <c r="F38" s="2"/>
      <c r="G38" s="12">
        <f>SUMIFS('BA History'!C:C,'BA History'!B:B,A38)</f>
        <v>722</v>
      </c>
      <c r="H38" s="27">
        <f>AVERAGEIFS('BA History'!C:C,'BA History'!B:B,A38)</f>
        <v>17.19047619047619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17</v>
      </c>
      <c r="L38" s="2">
        <f>COUNTIFS('BA History'!B:B,A38,'BA History'!D:D, 0)</f>
        <v>25</v>
      </c>
      <c r="M38" s="33">
        <f>LOOKUP(2, 1/('BA History'!$B:$B=A38), 'BA History'!$AO:$AO)</f>
        <v>0.40476190476190477</v>
      </c>
      <c r="N38" s="12">
        <f>SUMIFS('BA History'!F:F,'BA History'!B:B,A38)</f>
        <v>78</v>
      </c>
      <c r="O38" s="2">
        <f>SUMIFS('BA History'!E:E,'BA History'!B:B,A38)-N38</f>
        <v>89</v>
      </c>
      <c r="P38" s="33">
        <f>LOOKUP(2, 1/('BA History'!$B:$B=A38), 'BA History'!$AM:$AM)</f>
        <v>0.4678571428571428</v>
      </c>
      <c r="Q38" s="12">
        <f>SUMIFS('BA History'!H:H,'BA History'!B:B,A38)</f>
        <v>346</v>
      </c>
      <c r="R38" s="2">
        <f>SUMIFS('BA History'!G:G,'BA History'!B:B,A38)-Q38</f>
        <v>367</v>
      </c>
      <c r="S38" s="43">
        <f>LOOKUP(2, 1/('BA History'!$B:$B=A38), 'BA History'!$AN:$AN)</f>
        <v>0.49166666666666664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5</v>
      </c>
      <c r="X38" s="2">
        <f>COUNTIFS('BA History'!$B:$B,$A$38,'BA History'!O:O, 1)</f>
        <v>4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6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6</v>
      </c>
      <c r="AQ38" s="2">
        <f>COUNTIFS('BA History'!$B:$B,$A$38,'BA History'!AH:AH, 1)</f>
        <v>7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6</v>
      </c>
      <c r="E39" s="1">
        <v>4</v>
      </c>
      <c r="F39" s="1"/>
      <c r="G39" s="12">
        <f>SUMIFS('BA History'!C:C,'BA History'!B:B,A39)</f>
        <v>1746</v>
      </c>
      <c r="H39" s="27">
        <f>AVERAGEIFS('BA History'!C:C,'BA History'!B:B,A39)</f>
        <v>24.591549295774648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35</v>
      </c>
      <c r="L39" s="2">
        <f>COUNTIFS('BA History'!B:B,A39,'BA History'!D:D, 0)</f>
        <v>36</v>
      </c>
      <c r="M39" s="33">
        <f>LOOKUP(2, 1/('BA History'!$B:$B=A39), 'BA History'!$AO:$AO)</f>
        <v>0.49295774647887325</v>
      </c>
      <c r="N39" s="12">
        <f>SUMIFS('BA History'!F:F,'BA History'!B:B,A39)</f>
        <v>145</v>
      </c>
      <c r="O39" s="2">
        <f>SUMIFS('BA History'!E:E,'BA History'!B:B,A39)-N39</f>
        <v>142</v>
      </c>
      <c r="P39" s="33">
        <f>LOOKUP(2, 1/('BA History'!$B:$B=A39), 'BA History'!$AM:$AM)</f>
        <v>0.50746478873239431</v>
      </c>
      <c r="Q39" s="12">
        <f>SUMIFS('BA History'!H:H,'BA History'!B:B,A39)</f>
        <v>620</v>
      </c>
      <c r="R39" s="2">
        <f>SUMIFS('BA History'!G:G,'BA History'!B:B,A39)-Q39</f>
        <v>575</v>
      </c>
      <c r="S39" s="43">
        <f>LOOKUP(2, 1/('BA History'!$B:$B=A39), 'BA History'!$AN:$AN)</f>
        <v>0.52661971830985932</v>
      </c>
      <c r="T39" s="12">
        <f>COUNTIFS('BA History'!$B:$B,$A$39,'BA History'!K:K, 1)</f>
        <v>10</v>
      </c>
      <c r="U39" s="2">
        <f>COUNTIFS('BA History'!$B:$B,$A$39,'BA History'!L:L, 1)</f>
        <v>3</v>
      </c>
      <c r="V39" s="2">
        <f>COUNTIFS('BA History'!$B:$B,$A$39,'BA History'!M:M, 1)</f>
        <v>13</v>
      </c>
      <c r="W39" s="2">
        <f>COUNTIFS('BA History'!$B:$B,$A$39,'BA History'!N:N, 1)</f>
        <v>14</v>
      </c>
      <c r="X39" s="2">
        <f>COUNTIFS('BA History'!$B:$B,$A$39,'BA History'!O:O, 1)</f>
        <v>4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5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9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15</v>
      </c>
      <c r="AM39" s="2">
        <f>COUNTIFS('BA History'!$B:$B,$A39,'BA History'!AD:AD, 1)</f>
        <v>0</v>
      </c>
      <c r="AN39" s="2">
        <f>COUNTIFS('BA History'!$B:$B,$A$39,'BA History'!AE:AE, 1)</f>
        <v>2</v>
      </c>
      <c r="AO39" s="2">
        <f>COUNTIFS('BA History'!$B:$B,$A$39,'BA History'!AF:AF, 1)</f>
        <v>24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1040</v>
      </c>
      <c r="H41" s="27">
        <f>AVERAGEIFS('BA History'!C:C,'BA History'!B:B,A41)</f>
        <v>19.622641509433961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32</v>
      </c>
      <c r="L41" s="2">
        <f>COUNTIFS('BA History'!B:B,A41,'BA History'!D:D, 0)</f>
        <v>21</v>
      </c>
      <c r="M41" s="33">
        <f>LOOKUP(2, 1/('BA History'!$B:$B=A41), 'BA History'!$AO:$AO)</f>
        <v>0.60377358490566035</v>
      </c>
      <c r="N41" s="12">
        <f>SUMIFS('BA History'!F:F,'BA History'!B:B,A41)</f>
        <v>116</v>
      </c>
      <c r="O41" s="2">
        <f>SUMIFS('BA History'!E:E,'BA History'!B:B,A41)-N41</f>
        <v>97</v>
      </c>
      <c r="P41" s="33">
        <f>LOOKUP(2, 1/('BA History'!$B:$B=A41), 'BA History'!$AM:$AM)</f>
        <v>0.54471698113207545</v>
      </c>
      <c r="Q41" s="12">
        <f>SUMIFS('BA History'!H:H,'BA History'!B:B,A41)</f>
        <v>463</v>
      </c>
      <c r="R41" s="2">
        <f>SUMIFS('BA History'!G:G,'BA History'!B:B,A41)-Q41</f>
        <v>426</v>
      </c>
      <c r="S41" s="43">
        <f>LOOKUP(2, 1/('BA History'!$B:$B=A41), 'BA History'!$AN:$AN)</f>
        <v>0.52433962264150946</v>
      </c>
      <c r="T41" s="12">
        <f>COUNTIFS('BA History'!$B:$B,$A$41,'BA History'!K:K, 1)</f>
        <v>4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6</v>
      </c>
      <c r="AO41" s="2">
        <f>COUNTIFS('BA History'!$B:$B,$A$41,'BA History'!AF:AF, 1)</f>
        <v>17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191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9</v>
      </c>
      <c r="E44" s="2">
        <v>2</v>
      </c>
      <c r="F44" s="2"/>
      <c r="G44" s="12">
        <f>SUMIFS('BA History'!C:C,'BA History'!B:B,A44)</f>
        <v>1309</v>
      </c>
      <c r="H44" s="27">
        <f>AVERAGEIFS('BA History'!C:C,'BA History'!B:B,A44)</f>
        <v>20.777777777777779</v>
      </c>
      <c r="I44" s="27">
        <f t="array" ref="I44">MEDIAN(IF('BA History'!B:B=A44, 'BA History'!C:C))</f>
        <v>19</v>
      </c>
      <c r="J44" s="13">
        <f t="array" ref="J44">MAX(IF('BA History'!B:B=A44, 'BA History'!C:C))</f>
        <v>45</v>
      </c>
      <c r="K44" s="12">
        <f>COUNTIFS('BA History'!B:B,A44,'BA History'!D:D, 1)</f>
        <v>37</v>
      </c>
      <c r="L44" s="2">
        <f>COUNTIFS('BA History'!B:B,A44,'BA History'!D:D, 0)</f>
        <v>26</v>
      </c>
      <c r="M44" s="33">
        <f>LOOKUP(2, 1/('BA History'!$B:$B=A44), 'BA History'!$AO:$AO)</f>
        <v>0.58730158730158732</v>
      </c>
      <c r="N44" s="12">
        <f>SUMIFS('BA History'!F:F,'BA History'!B:B,A44)</f>
        <v>134</v>
      </c>
      <c r="O44" s="2">
        <f>SUMIFS('BA History'!E:E,'BA History'!B:B,A44)-N44</f>
        <v>121</v>
      </c>
      <c r="P44" s="33">
        <f>LOOKUP(2, 1/('BA History'!$B:$B=A44), 'BA History'!$AM:$AM)</f>
        <v>0.52063492063492056</v>
      </c>
      <c r="Q44" s="12">
        <f>SUMIFS('BA History'!H:H,'BA History'!B:B,A44)</f>
        <v>544</v>
      </c>
      <c r="R44" s="2">
        <f>SUMIFS('BA History'!G:G,'BA History'!B:B,A44)-Q44</f>
        <v>517</v>
      </c>
      <c r="S44" s="43">
        <f>LOOKUP(2, 1/('BA History'!$B:$B=A44), 'BA History'!$AN:$AN)</f>
        <v>0.51333333333333342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11</v>
      </c>
      <c r="W44" s="2">
        <f>COUNTIFS('BA History'!$B:$B,$A$44,'BA History'!N:N, 1)</f>
        <v>19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2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12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18</v>
      </c>
      <c r="AP44" s="2">
        <f>COUNTIFS('BA History'!$B:$B,$A$44,'BA History'!AG:AG, 1)</f>
        <v>5</v>
      </c>
      <c r="AQ44" s="2">
        <f>COUNTIFS('BA History'!$B:$B,$A$44,'BA History'!AH:AH, 1)</f>
        <v>13</v>
      </c>
      <c r="AR44" s="2">
        <f>COUNTIFS('BA History'!$B:$B,$A$44,'BA History'!AI:AI, 1)</f>
        <v>7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246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>
        <v>5</v>
      </c>
      <c r="E46" s="2">
        <v>3</v>
      </c>
      <c r="F46" s="2"/>
      <c r="G46" s="12">
        <f>SUMIFS('BA History'!C:C,'BA History'!B:B,A46)</f>
        <v>1879</v>
      </c>
      <c r="H46" s="27">
        <f>AVERAGEIFS('BA History'!C:C,'BA History'!B:B,A46)</f>
        <v>19.173469387755102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40</v>
      </c>
      <c r="L46" s="2">
        <f>COUNTIFS('BA History'!B:B,A46,'BA History'!D:D, 0)</f>
        <v>58</v>
      </c>
      <c r="M46" s="33">
        <f>LOOKUP(2, 1/('BA History'!$B:$B=A46), 'BA History'!$AO:$AO)</f>
        <v>0.40816326530612246</v>
      </c>
      <c r="N46" s="12">
        <f>SUMIFS('BA History'!F:F,'BA History'!B:B,A46)</f>
        <v>191</v>
      </c>
      <c r="O46" s="2">
        <f>SUMIFS('BA History'!E:E,'BA History'!B:B,A46)-N46</f>
        <v>217</v>
      </c>
      <c r="P46" s="33">
        <f>LOOKUP(2, 1/('BA History'!$B:$B=A46), 'BA History'!$AM:$AM)</f>
        <v>0.46836734693877535</v>
      </c>
      <c r="Q46" s="12">
        <f>SUMIFS('BA History'!H:H,'BA History'!B:B,A46)</f>
        <v>813</v>
      </c>
      <c r="R46" s="2">
        <f>SUMIFS('BA History'!G:G,'BA History'!B:B,A46)-Q46</f>
        <v>863</v>
      </c>
      <c r="S46" s="43">
        <f>LOOKUP(2, 1/('BA History'!$B:$B=A46), 'BA History'!$AN:$AN)</f>
        <v>0.4825510204081635</v>
      </c>
      <c r="T46" s="12">
        <f>COUNTIFS('BA History'!$B:$B,$A$46,'BA History'!K:K, 1)</f>
        <v>8</v>
      </c>
      <c r="U46" s="2">
        <f>COUNTIFS('BA History'!$B:$B,$A$46,'BA History'!L:L, 1)</f>
        <v>13</v>
      </c>
      <c r="V46" s="2">
        <f>COUNTIFS('BA History'!$B:$B,$A$46,'BA History'!M:M, 1)</f>
        <v>19</v>
      </c>
      <c r="W46" s="2">
        <f>COUNTIFS('BA History'!$B:$B,$A$46,'BA History'!N:N, 1)</f>
        <v>21</v>
      </c>
      <c r="X46" s="2">
        <f>COUNTIFS('BA History'!$B:$B,$A$46,'BA History'!O:O, 1)</f>
        <v>6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7</v>
      </c>
      <c r="AF46" s="2">
        <f>COUNTIFS('BA History'!$B:$B,$A$46,'BA History'!W:W, 1)</f>
        <v>11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10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17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10</v>
      </c>
      <c r="AP46" s="2">
        <f>COUNTIFS('BA History'!$B:$B,$A$46,'BA History'!AG:AG, 1)</f>
        <v>9</v>
      </c>
      <c r="AQ46" s="2">
        <f>COUNTIFS('BA History'!$B:$B,$A$46,'BA History'!AH:AH, 1)</f>
        <v>24</v>
      </c>
      <c r="AR46" s="2">
        <f>COUNTIFS('BA History'!$B:$B,$A$46,'BA History'!AI:AI, 1)</f>
        <v>17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3</v>
      </c>
      <c r="E48" s="2">
        <v>1</v>
      </c>
      <c r="F48" s="2"/>
      <c r="G48" s="12">
        <f>SUMIFS('BA History'!C:C,'BA History'!B:B,A48)</f>
        <v>1082</v>
      </c>
      <c r="H48" s="27">
        <f>AVERAGEIFS('BA History'!C:C,'BA History'!B:B,A48)</f>
        <v>15.911764705882353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37</v>
      </c>
      <c r="L48" s="2">
        <f>COUNTIFS('BA History'!B:B,A48,'BA History'!D:D, 0)</f>
        <v>31</v>
      </c>
      <c r="M48" s="33">
        <f>LOOKUP(2, 1/('BA History'!$B:$B=A48), 'BA History'!$AO:$AO)</f>
        <v>0.54411764705882348</v>
      </c>
      <c r="N48" s="12">
        <f>SUMIFS('BA History'!F:F,'BA History'!B:B,A48)</f>
        <v>152</v>
      </c>
      <c r="O48" s="2">
        <f>SUMIFS('BA History'!E:E,'BA History'!B:B,A48)-N48</f>
        <v>129</v>
      </c>
      <c r="P48" s="33">
        <f>LOOKUP(2, 1/('BA History'!$B:$B=A48), 'BA History'!$AM:$AM)</f>
        <v>0.56102941176470589</v>
      </c>
      <c r="Q48" s="12">
        <f>SUMIFS('BA History'!H:H,'BA History'!B:B,A48)</f>
        <v>605</v>
      </c>
      <c r="R48" s="2">
        <f>SUMIFS('BA History'!G:G,'BA History'!B:B,A48)-Q48</f>
        <v>557</v>
      </c>
      <c r="S48" s="43">
        <f>LOOKUP(2, 1/('BA History'!$B:$B=A48), 'BA History'!$AN:$AN)</f>
        <v>0.53382352941176459</v>
      </c>
      <c r="T48" s="12">
        <f>COUNTIFS('BA History'!$B:$B,$A$48,'BA History'!K:K, 1)</f>
        <v>9</v>
      </c>
      <c r="U48" s="2">
        <f>COUNTIFS('BA History'!$B:$B,$A$48,'BA History'!L:L, 1)</f>
        <v>8</v>
      </c>
      <c r="V48" s="2">
        <f>COUNTIFS('BA History'!$B:$B,$A$48,'BA History'!M:M, 1)</f>
        <v>12</v>
      </c>
      <c r="W48" s="2">
        <f>COUNTIFS('BA History'!$B:$B,$A$48,'BA History'!N:N, 1)</f>
        <v>19</v>
      </c>
      <c r="X48" s="2">
        <f>COUNTIFS('BA History'!$B:$B,$A$48,'BA History'!O:O, 1)</f>
        <v>4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2</v>
      </c>
      <c r="AF48" s="2">
        <f>COUNTIFS('BA History'!$B:$B,$A$48,'BA History'!W:W, 1)</f>
        <v>5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18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20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983</v>
      </c>
      <c r="H49" s="27">
        <f>AVERAGEIFS('BA History'!C:C,'BA History'!B:B,A49)</f>
        <v>19.66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27</v>
      </c>
      <c r="L49" s="2">
        <f>COUNTIFS('BA History'!B:B,A49,'BA History'!D:D, 0)</f>
        <v>23</v>
      </c>
      <c r="M49" s="33">
        <f>LOOKUP(2, 1/('BA History'!$B:$B=A49), 'BA History'!$AO:$AO)</f>
        <v>0.54</v>
      </c>
      <c r="N49" s="12">
        <f>SUMIFS('BA History'!F:F,'BA History'!B:B,A49)</f>
        <v>104</v>
      </c>
      <c r="O49" s="2">
        <f>SUMIFS('BA History'!E:E,'BA History'!B:B,A49)-N49</f>
        <v>94</v>
      </c>
      <c r="P49" s="33">
        <f>LOOKUP(2, 1/('BA History'!$B:$B=A49), 'BA History'!$AM:$AM)</f>
        <v>0.53139999999999998</v>
      </c>
      <c r="Q49" s="12">
        <f>SUMIFS('BA History'!H:H,'BA History'!B:B,A49)</f>
        <v>413</v>
      </c>
      <c r="R49" s="2">
        <f>SUMIFS('BA History'!G:G,'BA History'!B:B,A49)-Q49</f>
        <v>410</v>
      </c>
      <c r="S49" s="43">
        <f>LOOKUP(2, 1/('BA History'!$B:$B=A49), 'BA History'!$AN:$AN)</f>
        <v>0.49740000000000001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13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9</v>
      </c>
      <c r="AQ49" s="2">
        <f>COUNTIFS('BA History'!$B:$B,$A$49,'BA History'!AH:AH, 1)</f>
        <v>11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239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243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268</v>
      </c>
      <c r="H52" s="27">
        <f>AVERAGEIFS('BA History'!C:C,'BA History'!B:B,A52)</f>
        <v>9.5714285714285712</v>
      </c>
      <c r="I52" s="27">
        <f t="array" ref="I52">MEDIAN(IF('BA History'!B:B=A52, 'BA History'!C:C))</f>
        <v>8.5</v>
      </c>
      <c r="J52" s="13">
        <f t="array" ref="J52">MAX(IF('BA History'!B:B=A52, 'BA History'!C:C))</f>
        <v>25</v>
      </c>
      <c r="K52" s="12">
        <f>COUNTIFS('BA History'!B:B,A52,'BA History'!D:D, 1)</f>
        <v>9</v>
      </c>
      <c r="L52" s="2">
        <f>COUNTIFS('BA History'!B:B,A52,'BA History'!D:D, 0)</f>
        <v>19</v>
      </c>
      <c r="M52" s="33">
        <f>LOOKUP(2, 1/('BA History'!$B:$B=A52), 'BA History'!$AO:$AO)</f>
        <v>0.32142857142857145</v>
      </c>
      <c r="N52" s="12">
        <f>SUMIFS('BA History'!F:F,'BA History'!B:B,A52)</f>
        <v>45</v>
      </c>
      <c r="O52" s="2">
        <f>SUMIFS('BA History'!E:E,'BA History'!B:B,A52)-N52</f>
        <v>71</v>
      </c>
      <c r="P52" s="33">
        <f>LOOKUP(2, 1/('BA History'!$B:$B=A52), 'BA History'!$AM:$AM)</f>
        <v>0.35714285714285715</v>
      </c>
      <c r="Q52" s="12">
        <f>SUMIFS('BA History'!H:H,'BA History'!B:B,A52)</f>
        <v>209</v>
      </c>
      <c r="R52" s="2">
        <f>SUMIFS('BA History'!G:G,'BA History'!B:B,A52)-Q52</f>
        <v>269</v>
      </c>
      <c r="S52" s="43">
        <f>LOOKUP(2, 1/('BA History'!$B:$B=A52), 'BA History'!$AN:$AN)</f>
        <v>0.41535714285714287</v>
      </c>
      <c r="T52" s="12">
        <f>COUNTIFS('BA History'!$B:$B,$A$52,'BA History'!K:K, 1)</f>
        <v>3</v>
      </c>
      <c r="U52" s="2">
        <f>COUNTIFS('BA History'!$B:$B,$A$52,'BA History'!L:L, 1)</f>
        <v>2</v>
      </c>
      <c r="V52" s="2">
        <f>COUNTIFS('BA History'!$B:$B,$A$52,'BA History'!M:M, 1)</f>
        <v>4</v>
      </c>
      <c r="W52" s="2">
        <f>COUNTIFS('BA History'!$B:$B,$A$52,'BA History'!N:N, 1)</f>
        <v>5</v>
      </c>
      <c r="X52" s="2">
        <f>COUNTIFS('BA History'!$B:$B,$A$52,'BA History'!O:O, 1)</f>
        <v>1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2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1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6</v>
      </c>
      <c r="AM52" s="2">
        <f>COUNTIFS('BA History'!$B:$B,$A$52,'BA History'!AD:AD, 1)</f>
        <v>0</v>
      </c>
      <c r="AN52" s="2">
        <f>COUNTIFS('BA History'!$B:$B,$A$52,'BA History'!AE:AE, 1)</f>
        <v>1</v>
      </c>
      <c r="AO52" s="2">
        <f>COUNTIFS('BA History'!$B:$B,$A$52,'BA History'!AF:AF, 1)</f>
        <v>10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242</v>
      </c>
      <c r="B54" s="2" t="s">
        <v>70</v>
      </c>
      <c r="C54" s="3" t="s">
        <v>70</v>
      </c>
      <c r="D54" s="2">
        <v>4</v>
      </c>
      <c r="E54" s="2">
        <v>2</v>
      </c>
      <c r="F54" s="2"/>
      <c r="G54" s="12">
        <f>SUMIFS('BA History'!C:C,'BA History'!B:B,A54)</f>
        <v>985</v>
      </c>
      <c r="H54" s="27">
        <f>AVERAGEIFS('BA History'!C:C,'BA History'!B:B,A54)</f>
        <v>19.7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23</v>
      </c>
      <c r="M54" s="33">
        <f>LOOKUP(2, 1/('BA History'!$B:$B=A54), 'BA History'!$AO:$AO)</f>
        <v>0.54</v>
      </c>
      <c r="N54" s="12">
        <f>SUMIFS('BA History'!F:F,'BA History'!B:B,A54)</f>
        <v>107</v>
      </c>
      <c r="O54" s="2">
        <f>SUMIFS('BA History'!E:E,'BA History'!B:B,A54)-N54</f>
        <v>98</v>
      </c>
      <c r="P54" s="33">
        <f>LOOKUP(2, 1/('BA History'!$B:$B=A54), 'BA History'!$AM:$AM)</f>
        <v>0.52300000000000002</v>
      </c>
      <c r="Q54" s="12">
        <f>SUMIFS('BA History'!H:H,'BA History'!B:B,A54)</f>
        <v>429</v>
      </c>
      <c r="R54" s="2">
        <f>SUMIFS('BA History'!G:G,'BA History'!B:B,A54)-Q54</f>
        <v>408</v>
      </c>
      <c r="S54" s="43">
        <f>LOOKUP(2, 1/('BA History'!$B:$B=A54), 'BA History'!$AN:$AN)</f>
        <v>0.5172000000000001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16</v>
      </c>
      <c r="X54" s="2">
        <f>COUNTIFS('BA History'!$B:$B,$A$54,'BA History'!O:O, 1)</f>
        <v>2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9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13</v>
      </c>
      <c r="E57" s="1">
        <v>6</v>
      </c>
      <c r="F57" s="1">
        <v>1</v>
      </c>
      <c r="G57" s="12">
        <f>SUMIFS('BA History'!C:C,'BA History'!B:B,A57)</f>
        <v>2977</v>
      </c>
      <c r="H57" s="27">
        <f>AVERAGEIFS('BA History'!C:C,'BA History'!B:B,A57)</f>
        <v>24.808333333333334</v>
      </c>
      <c r="I57" s="27">
        <f t="array" ref="I57">MEDIAN(IF('BA History'!B:B=A57, 'BA History'!C:C))</f>
        <v>23.5</v>
      </c>
      <c r="J57" s="13">
        <f t="array" ref="J57">MAX(IF('BA History'!B:B=A57, 'BA History'!C:C))</f>
        <v>65</v>
      </c>
      <c r="K57" s="12">
        <f>COUNTIFS('BA History'!B:B,A57,'BA History'!D:D, 1)</f>
        <v>73</v>
      </c>
      <c r="L57" s="2">
        <f>COUNTIFS('BA History'!B:B,A57,'BA History'!D:D, 0)</f>
        <v>47</v>
      </c>
      <c r="M57" s="33">
        <f>LOOKUP(2, 1/('BA History'!$B:$B=A57), 'BA History'!$AO:$AO)</f>
        <v>0.60833333333333328</v>
      </c>
      <c r="N57" s="12">
        <f>SUMIFS('BA History'!F:F,'BA History'!B:B,A57)</f>
        <v>267</v>
      </c>
      <c r="O57" s="2">
        <f>SUMIFS('BA History'!E:E,'BA History'!B:B,A57)-N57</f>
        <v>220</v>
      </c>
      <c r="P57" s="33">
        <f>LOOKUP(2, 1/('BA History'!$B:$B=A57), 'BA History'!$AM:$AM)</f>
        <v>0.55316666666666658</v>
      </c>
      <c r="Q57" s="12">
        <f>SUMIFS('BA History'!H:H,'BA History'!B:B,A57)</f>
        <v>1055</v>
      </c>
      <c r="R57" s="2">
        <f>SUMIFS('BA History'!G:G,'BA History'!B:B,A57)-Q57</f>
        <v>972</v>
      </c>
      <c r="S57" s="43">
        <f>LOOKUP(2, 1/('BA History'!$B:$B=A57), 'BA History'!$AN:$AN)</f>
        <v>0.52100000000000002</v>
      </c>
      <c r="T57" s="12">
        <f>COUNTIFS('BA History'!$B:$B,$A$57,'BA History'!K:K, 1)</f>
        <v>12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24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8</v>
      </c>
      <c r="AA57" s="2">
        <f>COUNTIFS('BA History'!$B:$B,$A$57,'BA History'!R:R, 1)</f>
        <v>8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7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13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33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31</v>
      </c>
      <c r="AP57" s="2">
        <f>COUNTIFS('BA History'!$B:$B,$A$57,'BA History'!AG:AG, 1)</f>
        <v>16</v>
      </c>
      <c r="AQ57" s="2">
        <f>COUNTIFS('BA History'!$B:$B,$A$57,'BA History'!AH:AH, 1)</f>
        <v>20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290</v>
      </c>
      <c r="H58" s="27">
        <f>AVERAGEIFS('BA History'!C:C,'BA History'!B:B,A58)</f>
        <v>18.125</v>
      </c>
      <c r="I58" s="27">
        <f t="array" ref="I58">MEDIAN(IF('BA History'!B:B=A58, 'BA History'!C:C))</f>
        <v>17.5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7</v>
      </c>
      <c r="M58" s="33">
        <f>LOOKUP(2, 1/('BA History'!$B:$B=A58), 'BA History'!$AO:$AO)</f>
        <v>0.5625</v>
      </c>
      <c r="N58" s="12">
        <f>SUMIFS('BA History'!F:F,'BA History'!B:B,A58)</f>
        <v>34</v>
      </c>
      <c r="O58" s="2">
        <f>SUMIFS('BA History'!E:E,'BA History'!B:B,A58)-N58</f>
        <v>26</v>
      </c>
      <c r="P58" s="33">
        <f>LOOKUP(2, 1/('BA History'!$B:$B=A58), 'BA History'!$AM:$AM)</f>
        <v>0.59375</v>
      </c>
      <c r="Q58" s="12">
        <f>SUMIFS('BA History'!H:H,'BA History'!B:B,A58)</f>
        <v>135</v>
      </c>
      <c r="R58" s="2">
        <f>SUMIFS('BA History'!G:G,'BA History'!B:B,A58)-Q58</f>
        <v>116</v>
      </c>
      <c r="S58" s="43">
        <f>LOOKUP(2, 1/('BA History'!$B:$B=A58), 'BA History'!$AN:$AN)</f>
        <v>0.55562499999999992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3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3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149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10</v>
      </c>
      <c r="E60" s="2">
        <v>5</v>
      </c>
      <c r="F60" s="2">
        <v>1</v>
      </c>
      <c r="G60" s="12">
        <f>SUMIFS('BA History'!C:C,'BA History'!B:B,A60)</f>
        <v>1334</v>
      </c>
      <c r="H60" s="27">
        <f>AVERAGEIFS('BA History'!C:C,'BA History'!B:B,A60)</f>
        <v>19.617647058823529</v>
      </c>
      <c r="I60" s="27">
        <f t="array" ref="I60">MEDIAN(IF('BA History'!B:B=A60, 'BA History'!C:C))</f>
        <v>18</v>
      </c>
      <c r="J60" s="13">
        <f t="array" ref="J60">MAX(IF('BA History'!B:B=A60, 'BA History'!C:C))</f>
        <v>37</v>
      </c>
      <c r="K60" s="12">
        <f>COUNTIFS('BA History'!B:B,A60,'BA History'!D:D, 1)</f>
        <v>40</v>
      </c>
      <c r="L60" s="2">
        <f>COUNTIFS('BA History'!B:B,A60,'BA History'!D:D, 0)</f>
        <v>28</v>
      </c>
      <c r="M60" s="33">
        <f>LOOKUP(2, 1/('BA History'!$B:$B=A60), 'BA History'!$AO:$AO)</f>
        <v>0.58823529411764708</v>
      </c>
      <c r="N60" s="12">
        <f>SUMIFS('BA History'!F:F,'BA History'!B:B,A60)</f>
        <v>153</v>
      </c>
      <c r="O60" s="2">
        <f>SUMIFS('BA History'!E:E,'BA History'!B:B,A60)-N60</f>
        <v>126</v>
      </c>
      <c r="P60" s="33">
        <f>LOOKUP(2, 1/('BA History'!$B:$B=A60), 'BA History'!$AM:$AM)</f>
        <v>0.55514705882352944</v>
      </c>
      <c r="Q60" s="12">
        <f>SUMIFS('BA History'!H:H,'BA History'!B:B,A60)</f>
        <v>591</v>
      </c>
      <c r="R60" s="2">
        <f>SUMIFS('BA History'!G:G,'BA History'!B:B,A60)-Q60</f>
        <v>555</v>
      </c>
      <c r="S60" s="43">
        <f>LOOKUP(2, 1/('BA History'!$B:$B=A60), 'BA History'!$AN:$AN)</f>
        <v>0.51911764705882368</v>
      </c>
      <c r="T60" s="12">
        <f>COUNTIFS('BA History'!$B:$B,$A$60,'BA History'!K:K, 1)</f>
        <v>9</v>
      </c>
      <c r="U60" s="2">
        <f>COUNTIFS('BA History'!$B:$B,$A$60,'BA History'!L:L, 1)</f>
        <v>7</v>
      </c>
      <c r="V60" s="2">
        <f>COUNTIFS('BA History'!$B:$B,$A$60,'BA History'!M:M, 1)</f>
        <v>17</v>
      </c>
      <c r="W60" s="2">
        <f>COUNTIFS('BA History'!$B:$B,$A$60,'BA History'!N:N, 1)</f>
        <v>18</v>
      </c>
      <c r="X60" s="2">
        <f>COUNTIFS('BA History'!$B:$B,$A$60,'BA History'!O:O, 1)</f>
        <v>5</v>
      </c>
      <c r="Y60" s="2">
        <f>COUNTIFS('BA History'!$B:$B,$A$60,'BA History'!P:P, 1)</f>
        <v>2</v>
      </c>
      <c r="Z60" s="2">
        <f>COUNTIFS('BA History'!$B:$B,$A$60,'BA History'!Q:Q, 1)</f>
        <v>5</v>
      </c>
      <c r="AA60" s="2">
        <f>COUNTIFS('BA History'!$B:$B,$A$60,'BA History'!R:R, 1)</f>
        <v>4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11</v>
      </c>
      <c r="AQ60" s="2">
        <f>COUNTIFS('BA History'!$B:$B,$A$60,'BA History'!AH:AH, 1)</f>
        <v>10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473</v>
      </c>
      <c r="H61" s="27">
        <f>AVERAGEIFS('BA History'!C:C,'BA History'!B:B,A61)</f>
        <v>15.766666666666667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15</v>
      </c>
      <c r="L61" s="2">
        <f>COUNTIFS('BA History'!B:B,A61,'BA History'!D:D, 0)</f>
        <v>15</v>
      </c>
      <c r="M61" s="33">
        <f>LOOKUP(2, 1/('BA History'!$B:$B=A61), 'BA History'!$AO:$AO)</f>
        <v>0.5</v>
      </c>
      <c r="N61" s="12">
        <f>SUMIFS('BA History'!F:F,'BA History'!B:B,A61)</f>
        <v>59</v>
      </c>
      <c r="O61" s="2">
        <f>SUMIFS('BA History'!E:E,'BA History'!B:B,A61)-N61</f>
        <v>63</v>
      </c>
      <c r="P61" s="33">
        <f>LOOKUP(2, 1/('BA History'!$B:$B=A61), 'BA History'!$AM:$AM)</f>
        <v>0.48566666666666664</v>
      </c>
      <c r="Q61" s="12">
        <f>SUMIFS('BA History'!H:H,'BA History'!B:B,A61)</f>
        <v>251</v>
      </c>
      <c r="R61" s="2">
        <f>SUMIFS('BA History'!G:G,'BA History'!B:B,A61)-Q61</f>
        <v>250</v>
      </c>
      <c r="S61" s="43">
        <f>LOOKUP(2, 1/('BA History'!$B:$B=A61), 'BA History'!$AN:$AN)</f>
        <v>0.5</v>
      </c>
      <c r="T61" s="12">
        <f>COUNTIFS('BA History'!$B:$B,$A$61,'BA History'!K:K, 1)</f>
        <v>4</v>
      </c>
      <c r="U61" s="2">
        <f>COUNTIFS('BA History'!$B:$B,$A$61,'BA History'!L:L, 1)</f>
        <v>3</v>
      </c>
      <c r="V61" s="2">
        <f>COUNTIFS('BA History'!$B:$B,$A$61,'BA History'!M:M, 1)</f>
        <v>2</v>
      </c>
      <c r="W61" s="2">
        <f>COUNTIFS('BA History'!$B:$B,$A$61,'BA History'!N:N, 1)</f>
        <v>5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1443</v>
      </c>
      <c r="H63" s="27">
        <f>AVERAGEIFS('BA History'!C:C,'BA History'!B:B,A63)</f>
        <v>24.05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25</v>
      </c>
      <c r="L63" s="2">
        <f>COUNTIFS('BA History'!B:B,A63,'BA History'!D:D, 0)</f>
        <v>35</v>
      </c>
      <c r="M63" s="33">
        <f>LOOKUP(2, 1/('BA History'!$B:$B=A63), 'BA History'!$AO:$AO)</f>
        <v>0.41666666666666669</v>
      </c>
      <c r="N63" s="12">
        <f>SUMIFS('BA History'!F:F,'BA History'!B:B,A63)</f>
        <v>114</v>
      </c>
      <c r="O63" s="2">
        <f>SUMIFS('BA History'!E:E,'BA History'!B:B,A63)-N63</f>
        <v>132</v>
      </c>
      <c r="P63" s="33">
        <f>LOOKUP(2, 1/('BA History'!$B:$B=A63), 'BA History'!$AM:$AM)</f>
        <v>0.46333333333333332</v>
      </c>
      <c r="Q63" s="12">
        <f>SUMIFS('BA History'!H:H,'BA History'!B:B,A63)</f>
        <v>490</v>
      </c>
      <c r="R63" s="2">
        <f>SUMIFS('BA History'!G:G,'BA History'!B:B,A63)-Q63</f>
        <v>532</v>
      </c>
      <c r="S63" s="43">
        <f>LOOKUP(2, 1/('BA History'!$B:$B=A63), 'BA History'!$AN:$AN)</f>
        <v>0.47666666666666652</v>
      </c>
      <c r="T63" s="12">
        <f>COUNTIFS('BA History'!$B:$B,$A$63,'BA History'!K:K, 1)</f>
        <v>9</v>
      </c>
      <c r="U63" s="2">
        <f>COUNTIFS('BA History'!$B:$B,$A$63,'BA History'!L:L, 1)</f>
        <v>10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3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5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9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>
        <v>1</v>
      </c>
      <c r="E64" s="2">
        <v>1</v>
      </c>
      <c r="F64" s="2"/>
      <c r="G64" s="12">
        <f>SUMIFS('BA History'!C:C,'BA History'!B:B,A64)</f>
        <v>1078</v>
      </c>
      <c r="H64" s="27">
        <f>AVERAGEIFS('BA History'!C:C,'BA History'!B:B,A64)</f>
        <v>16.584615384615386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33</v>
      </c>
      <c r="M64" s="33">
        <f>LOOKUP(2, 1/('BA History'!$B:$B=A64), 'BA History'!$AO:$AO)</f>
        <v>0.49230769230769234</v>
      </c>
      <c r="N64" s="12">
        <f>SUMIFS('BA History'!F:F,'BA History'!B:B,A64)</f>
        <v>129</v>
      </c>
      <c r="O64" s="2">
        <f>SUMIFS('BA History'!E:E,'BA History'!B:B,A64)-N64</f>
        <v>135</v>
      </c>
      <c r="P64" s="33">
        <f>LOOKUP(2, 1/('BA History'!$B:$B=A64), 'BA History'!$AM:$AM)</f>
        <v>0.48076923076923078</v>
      </c>
      <c r="Q64" s="12">
        <f>SUMIFS('BA History'!H:H,'BA History'!B:B,A64)</f>
        <v>542</v>
      </c>
      <c r="R64" s="2">
        <f>SUMIFS('BA History'!G:G,'BA History'!B:B,A64)-Q64</f>
        <v>544</v>
      </c>
      <c r="S64" s="43">
        <f>LOOKUP(2, 1/('BA History'!$B:$B=A64), 'BA History'!$AN:$AN)</f>
        <v>0.49384615384615377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13</v>
      </c>
      <c r="AR64" s="2">
        <f>COUNTIFS('BA History'!$B:$B,$A$64,'BA History'!AI:AI, 1)</f>
        <v>12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x14ac:dyDescent="0.25">
      <c r="A66" s="12" t="s">
        <v>49</v>
      </c>
      <c r="B66" s="2" t="s">
        <v>70</v>
      </c>
      <c r="C66" s="3" t="s">
        <v>70</v>
      </c>
      <c r="D66" s="2"/>
      <c r="E66" s="2"/>
      <c r="F66" s="2"/>
      <c r="G66" s="12">
        <f>SUMIFS('BA History'!C:C,'BA History'!B:B,A66)</f>
        <v>2</v>
      </c>
      <c r="H66" s="27">
        <f>AVERAGEIFS('BA History'!C:C,'BA History'!B:B,A66)</f>
        <v>2</v>
      </c>
      <c r="I66" s="27">
        <f t="array" ref="I66">MEDIAN(IF('BA History'!B:B=A66, 'BA History'!C:C))</f>
        <v>2</v>
      </c>
      <c r="J66" s="13">
        <f t="array" ref="J66">MAX(IF('BA History'!B:B=A66, 'BA History'!C:C))</f>
        <v>2</v>
      </c>
      <c r="K66" s="12">
        <f>COUNTIFS('BA History'!B:B,A66,'BA History'!D:D, 1)</f>
        <v>0</v>
      </c>
      <c r="L66" s="2">
        <f>COUNTIFS('BA History'!B:B,A66,'BA History'!D:D, 0)</f>
        <v>1</v>
      </c>
      <c r="M66" s="33">
        <f>LOOKUP(2, 1/('BA History'!$B:$B=A66), 'BA History'!$AO:$AO)</f>
        <v>0</v>
      </c>
      <c r="N66" s="12">
        <f>SUMIFS('BA History'!F:F,'BA History'!B:B,A66)</f>
        <v>0</v>
      </c>
      <c r="O66" s="2">
        <f>SUMIFS('BA History'!E:E,'BA History'!B:B,A66)-N66</f>
        <v>3</v>
      </c>
      <c r="P66" s="33">
        <f>LOOKUP(2, 1/('BA History'!$B:$B=A66), 'BA History'!$AM:$AM)</f>
        <v>0</v>
      </c>
      <c r="Q66" s="12">
        <f>SUMIFS('BA History'!H:H,'BA History'!B:B,A66)</f>
        <v>4</v>
      </c>
      <c r="R66" s="2">
        <v>9</v>
      </c>
      <c r="S66" s="43">
        <f>LOOKUP(2, 1/('BA History'!$B:$B=A66), 'BA History'!$AN:$AN)</f>
        <v>0.31</v>
      </c>
      <c r="T66" s="12">
        <f>COUNTIFS('BA History'!$B:$B,$A$66,'BA History'!K:K, 1)</f>
        <v>0</v>
      </c>
      <c r="U66" s="2">
        <f>COUNTIFS('BA History'!$B:$B,$A$66,'BA History'!L:L, 1)</f>
        <v>0</v>
      </c>
      <c r="V66" s="2">
        <f>COUNTIFS('BA History'!$B:$B,$A$66,'BA History'!M:M, 1)</f>
        <v>0</v>
      </c>
      <c r="W66" s="2">
        <f>COUNTIFS('BA History'!$B:$B,$A$66,'BA History'!N:N, 1)</f>
        <v>0</v>
      </c>
      <c r="X66" s="2">
        <f>COUNTIFS('BA History'!$B:$B,$A$66,'BA History'!O:O, 1)</f>
        <v>0</v>
      </c>
      <c r="Y66" s="2">
        <f>COUNTIFS('BA History'!$B:$B,$A$66,'BA History'!P:P, 1)</f>
        <v>0</v>
      </c>
      <c r="Z66" s="2">
        <f>COUNTIFS('BA History'!$B:$B,$A$66,'BA History'!Q:Q, 1)</f>
        <v>0</v>
      </c>
      <c r="AA66" s="2">
        <f>COUNTIFS('BA History'!$B:$B,$A$66,'BA History'!R:R, 1)</f>
        <v>0</v>
      </c>
      <c r="AB66" s="2">
        <f>COUNTIFS('BA History'!$B:$B,$A$66,'BA History'!S:S, 1)</f>
        <v>0</v>
      </c>
      <c r="AC66" s="2">
        <f>COUNTIFS('BA History'!$B:$B,$A$66,'BA History'!T:T, 1)</f>
        <v>0</v>
      </c>
      <c r="AD66" s="2">
        <f>COUNTIFS('BA History'!$B:$B,$A66,'BA History'!U:U, 1)</f>
        <v>0</v>
      </c>
      <c r="AE66" s="2">
        <f>COUNTIFS('BA History'!$B:$B,$A$66,'BA History'!V:V, 1)</f>
        <v>0</v>
      </c>
      <c r="AF66" s="2">
        <f>COUNTIFS('BA History'!$B:$B,$A$66,'BA History'!W:W, 1)</f>
        <v>0</v>
      </c>
      <c r="AG66" s="2">
        <f>COUNTIFS('BA History'!$B:$B,$A$66,'BA History'!X:X, 1)</f>
        <v>0</v>
      </c>
      <c r="AH66" s="2">
        <f>COUNTIFS('BA History'!$B:$B,$A$66,'BA History'!Y:Y, 1)</f>
        <v>0</v>
      </c>
      <c r="AI66" s="2">
        <f>COUNTIFS('BA History'!$B:$B,$A$66,'BA History'!Z:Z, 1)</f>
        <v>0</v>
      </c>
      <c r="AJ66" s="2">
        <f>COUNTIFS('BA History'!$B:$B,$A66,'BA History'!AA:AA, 1)</f>
        <v>0</v>
      </c>
      <c r="AK66" s="2">
        <f>COUNTIFS('BA History'!$B:$B,$A66,'BA History'!AB:AB, 1)</f>
        <v>0</v>
      </c>
      <c r="AL66" s="2">
        <f>COUNTIFS('BA History'!$B:$B,$A$66,'BA History'!AC:AC, 1)</f>
        <v>0</v>
      </c>
      <c r="AM66" s="2">
        <f>COUNTIFS('BA History'!$B:$B,$A66,'BA History'!AD:AD, 1)</f>
        <v>0</v>
      </c>
      <c r="AN66" s="2">
        <f>COUNTIFS('BA History'!$B:$B,$A$66,'BA History'!AE:AE, 1)</f>
        <v>0</v>
      </c>
      <c r="AO66" s="2">
        <f>COUNTIFS('BA History'!$B:$B,$A$66,'BA History'!AF:AF, 1)</f>
        <v>0</v>
      </c>
      <c r="AP66" s="2">
        <f>COUNTIFS('BA History'!$B:$B,$A$66,'BA History'!AG:AG, 1)</f>
        <v>0</v>
      </c>
      <c r="AQ66" s="2">
        <f>COUNTIFS('BA History'!$B:$B,$A$66,'BA History'!AH:AH, 1)</f>
        <v>0</v>
      </c>
      <c r="AR66" s="2">
        <f>COUNTIFS('BA History'!$B:$B,$A$66,'BA History'!AI:AI, 1)</f>
        <v>0</v>
      </c>
      <c r="AS66" s="2">
        <f>COUNTIFS('BA History'!$B:$B,$A66,'BA History'!AJ:AJ, 1)</f>
        <v>0</v>
      </c>
      <c r="AT66" s="21">
        <f>COUNTIFS('BA History'!$B:$B,$A$66,'BA History'!AK:AK, 1)</f>
        <v>0</v>
      </c>
    </row>
    <row r="67" spans="1:46" ht="15.75" thickBot="1" x14ac:dyDescent="0.3">
      <c r="A67" s="15" t="s">
        <v>248</v>
      </c>
      <c r="B67" s="22" t="s">
        <v>70</v>
      </c>
      <c r="C67" s="35" t="s">
        <v>70</v>
      </c>
      <c r="D67" s="22"/>
      <c r="E67" s="22"/>
      <c r="F67" s="22"/>
      <c r="G67" s="15">
        <f>SUMIFS('BA History'!C:C,'BA History'!B:B,A67)</f>
        <v>3</v>
      </c>
      <c r="H67" s="28">
        <f>AVERAGEIFS('BA History'!C:C,'BA History'!B:B,A67)</f>
        <v>3</v>
      </c>
      <c r="I67" s="28">
        <f t="array" ref="I67">MEDIAN(IF('BA History'!B:B=A67, 'BA History'!C:C))</f>
        <v>3</v>
      </c>
      <c r="J67" s="17">
        <f t="array" ref="J67">MAX(IF('BA History'!B:B=A67, 'BA History'!C:C))</f>
        <v>3</v>
      </c>
      <c r="K67" s="15">
        <f>COUNTIFS('BA History'!B:B,A67,'BA History'!D:D, 1)</f>
        <v>1</v>
      </c>
      <c r="L67" s="22">
        <f>COUNTIFS('BA History'!B:B,A67,'BA History'!D:D, 0)</f>
        <v>0</v>
      </c>
      <c r="M67" s="34">
        <f>LOOKUP(2, 1/('BA History'!$B:$B=A67), 'BA History'!$AO:$AO)</f>
        <v>1</v>
      </c>
      <c r="N67" s="15">
        <f>SUMIFS('BA History'!F:F,'BA History'!B:B,A67)</f>
        <v>3</v>
      </c>
      <c r="O67" s="22">
        <f>SUMIFS('BA History'!E:E,'BA History'!B:B,A67)-N67</f>
        <v>2</v>
      </c>
      <c r="P67" s="34">
        <f>LOOKUP(2, 1/('BA History'!$B:$B=A67), 'BA History'!$AM:$AM)</f>
        <v>0.6</v>
      </c>
      <c r="Q67" s="15">
        <f>SUMIFS('BA History'!H:H,'BA History'!B:B,A67)</f>
        <v>12</v>
      </c>
      <c r="R67" s="22">
        <v>10</v>
      </c>
      <c r="S67" s="61">
        <f>LOOKUP(2, 1/('BA History'!$B:$B=A67), 'BA History'!$AN:$AN)</f>
        <v>0.6</v>
      </c>
      <c r="T67" s="15">
        <f>COUNTIFS('BA History'!$B:$B,$A$67,'BA History'!K:K, 1)</f>
        <v>0</v>
      </c>
      <c r="U67" s="22">
        <f>COUNTIFS('BA History'!$B:$B,$A$67,'BA History'!L:L, 1)</f>
        <v>0</v>
      </c>
      <c r="V67" s="22">
        <f>COUNTIFS('BA History'!$B:$B,$A$67,'BA History'!M:M, 1)</f>
        <v>0</v>
      </c>
      <c r="W67" s="22">
        <f>COUNTIFS('BA History'!$B:$B,$A$67,'BA History'!N:N, 1)</f>
        <v>0</v>
      </c>
      <c r="X67" s="22">
        <f>COUNTIFS('BA History'!$B:$B,$A$67,'BA History'!O:O, 1)</f>
        <v>0</v>
      </c>
      <c r="Y67" s="22">
        <f>COUNTIFS('BA History'!$B:$B,$A$67,'BA History'!P:P, 1)</f>
        <v>0</v>
      </c>
      <c r="Z67" s="22">
        <f>COUNTIFS('BA History'!$B:$B,$A$67,'BA History'!Q:Q, 1)</f>
        <v>0</v>
      </c>
      <c r="AA67" s="22">
        <f>COUNTIFS('BA History'!$B:$B,$A$67,'BA History'!R:R, 1)</f>
        <v>1</v>
      </c>
      <c r="AB67" s="22">
        <f>COUNTIFS('BA History'!$B:$B,$A$67,'BA History'!S:S, 1)</f>
        <v>0</v>
      </c>
      <c r="AC67" s="22">
        <f>COUNTIFS('BA History'!$B:$B,$A$67,'BA History'!T:T, 1)</f>
        <v>0</v>
      </c>
      <c r="AD67" s="22">
        <f>COUNTIFS('BA History'!$B:$B,$A$67,'BA History'!U:U, 1)</f>
        <v>0</v>
      </c>
      <c r="AE67" s="22">
        <f>COUNTIFS('BA History'!$B:$B,$A$67,'BA History'!V:V, 1)</f>
        <v>0</v>
      </c>
      <c r="AF67" s="22">
        <f>COUNTIFS('BA History'!$B:$B,$A$67,'BA History'!W:W, 1)</f>
        <v>0</v>
      </c>
      <c r="AG67" s="22">
        <f>COUNTIFS('BA History'!$B:$B,$A$67,'BA History'!X:X, 1)</f>
        <v>0</v>
      </c>
      <c r="AH67" s="22">
        <f>COUNTIFS('BA History'!$B:$B,$A$67,'BA History'!Y:Y, 1)</f>
        <v>0</v>
      </c>
      <c r="AI67" s="22">
        <f>COUNTIFS('BA History'!$B:$B,$A$67,'BA History'!Z:Z, 1)</f>
        <v>0</v>
      </c>
      <c r="AJ67" s="22">
        <f>COUNTIFS('BA History'!$B:$B,$A$67,'BA History'!AA:AA, 1)</f>
        <v>0</v>
      </c>
      <c r="AK67" s="22">
        <f>COUNTIFS('BA History'!$B:$B,$A$67,'BA History'!AB:AB, 1)</f>
        <v>0</v>
      </c>
      <c r="AL67" s="22">
        <f>COUNTIFS('BA History'!$B:$B,$A$67,'BA History'!AC:AC, 1)</f>
        <v>1</v>
      </c>
      <c r="AM67" s="22">
        <f>COUNTIFS('BA History'!$B:$B,$A$67,'BA History'!AD:AD, 1)</f>
        <v>0</v>
      </c>
      <c r="AN67" s="22">
        <f>COUNTIFS('BA History'!$B:$B,$A$67,'BA History'!AE:AE, 1)</f>
        <v>0</v>
      </c>
      <c r="AO67" s="22">
        <f>COUNTIFS('BA History'!$B:$B,$A$67,'BA History'!AF:AF, 1)</f>
        <v>1</v>
      </c>
      <c r="AP67" s="22">
        <f>COUNTIFS('BA History'!$B:$B,$A$67,'BA History'!AG:AG, 1)</f>
        <v>0</v>
      </c>
      <c r="AQ67" s="22">
        <f>COUNTIFS('BA History'!$B:$B,$A$67,'BA History'!AH:AH, 1)</f>
        <v>0</v>
      </c>
      <c r="AR67" s="22">
        <f>COUNTIFS('BA History'!$B:$B,$A$67,'BA History'!AI:AI, 1)</f>
        <v>0</v>
      </c>
      <c r="AS67" s="22">
        <f>COUNTIFS('BA History'!$B:$B,$A$67,'BA History'!AJ:AJ, 1)</f>
        <v>0</v>
      </c>
      <c r="AT67" s="23">
        <f>COUNTIFS('BA History'!$B:$B,$A$67,'BA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924"/>
  <sheetViews>
    <sheetView workbookViewId="0">
      <pane xSplit="2" ySplit="1" topLeftCell="C1893" activePane="bottomRight" state="frozen"/>
      <selection pane="topRight" activeCell="C1" sqref="C1"/>
      <selection pane="bottomLeft" activeCell="A2" sqref="A2"/>
      <selection pane="bottomRight" activeCell="Z1910" sqref="Z191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31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236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242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242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242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242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242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243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243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242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243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243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243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242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242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242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242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242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242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242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242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242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242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242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149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149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242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242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242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150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242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150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242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150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182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150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242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191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150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242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242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150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150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242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150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242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182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182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242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150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191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182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242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150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182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150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182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242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150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242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150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242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150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242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242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242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242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242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242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150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242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182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150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242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150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182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242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150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182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150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242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150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150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242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150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182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242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150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182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150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182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150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182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242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243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182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150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242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243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182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243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243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191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150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242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245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239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243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182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243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239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245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246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182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243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150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182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243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182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243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150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182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243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182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150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243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182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243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182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243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150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182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243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182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243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182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243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182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251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  <row r="1812" spans="1:41" x14ac:dyDescent="0.25">
      <c r="A1812" s="39">
        <v>46262</v>
      </c>
      <c r="B1812" t="s">
        <v>113</v>
      </c>
      <c r="C1812">
        <v>25</v>
      </c>
      <c r="D1812">
        <v>0</v>
      </c>
      <c r="E1812">
        <v>5</v>
      </c>
      <c r="F1812">
        <v>2</v>
      </c>
      <c r="G1812">
        <v>20</v>
      </c>
      <c r="H1812">
        <v>8</v>
      </c>
      <c r="I1812">
        <v>0.4</v>
      </c>
      <c r="J1812">
        <v>0.4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1</v>
      </c>
      <c r="AD1812">
        <v>0</v>
      </c>
      <c r="AE1812">
        <v>0</v>
      </c>
      <c r="AF1812">
        <v>1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40">
        <f>AVERAGEIFS($C$2:C1812, $B$2:B1812, B1812)</f>
        <v>20.189655172413794</v>
      </c>
      <c r="AM1812" s="40">
        <f>AVERAGEIFS($I$2:I1812, $B$2:B1812, B1812)</f>
        <v>0.52586206896551724</v>
      </c>
      <c r="AN1812" s="40">
        <f>AVERAGEIFS($J$2:J1812, $B$2:B1812, B1812)</f>
        <v>0.51655172413793116</v>
      </c>
      <c r="AO1812" s="40">
        <f>AVERAGEIFS($D$2:D1812, $B$2:B1812, B1812)</f>
        <v>0.60344827586206895</v>
      </c>
    </row>
    <row r="1813" spans="1:41" x14ac:dyDescent="0.25">
      <c r="A1813" s="39">
        <v>46262</v>
      </c>
      <c r="B1813" t="s">
        <v>6</v>
      </c>
      <c r="C1813">
        <v>37</v>
      </c>
      <c r="D1813">
        <v>0</v>
      </c>
      <c r="E1813">
        <v>5</v>
      </c>
      <c r="F1813">
        <v>2</v>
      </c>
      <c r="G1813">
        <v>20</v>
      </c>
      <c r="H1813">
        <v>8</v>
      </c>
      <c r="I1813">
        <v>0.4</v>
      </c>
      <c r="J1813">
        <v>0.4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1</v>
      </c>
      <c r="AD1813">
        <v>0</v>
      </c>
      <c r="AE1813">
        <v>0</v>
      </c>
      <c r="AF1813">
        <v>1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40">
        <f>AVERAGEIFS($C$2:C1813, $B$2:B1813, B1813)</f>
        <v>24.421052631578949</v>
      </c>
      <c r="AM1813" s="40">
        <f>AVERAGEIFS($I$2:I1813, $B$2:B1813, B1813)</f>
        <v>0.54894736842105274</v>
      </c>
      <c r="AN1813" s="40">
        <f>AVERAGEIFS($J$2:J1813, $B$2:B1813, B1813)</f>
        <v>0.51754385964912286</v>
      </c>
      <c r="AO1813" s="40">
        <f>AVERAGEIFS($D$2:D1813, $B$2:B1813, B1813)</f>
        <v>0.59649122807017541</v>
      </c>
    </row>
    <row r="1814" spans="1:41" x14ac:dyDescent="0.25">
      <c r="A1814" s="39">
        <v>46262</v>
      </c>
      <c r="B1814" t="s">
        <v>119</v>
      </c>
      <c r="C1814">
        <v>10</v>
      </c>
      <c r="D1814">
        <v>0</v>
      </c>
      <c r="E1814">
        <v>5</v>
      </c>
      <c r="F1814">
        <v>2</v>
      </c>
      <c r="G1814">
        <v>20</v>
      </c>
      <c r="H1814">
        <v>8</v>
      </c>
      <c r="I1814">
        <v>0.4</v>
      </c>
      <c r="J1814">
        <v>0.4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1</v>
      </c>
      <c r="AD1814">
        <v>0</v>
      </c>
      <c r="AE1814">
        <v>0</v>
      </c>
      <c r="AF1814">
        <v>1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40">
        <f>AVERAGEIFS($C$2:C1814, $B$2:B1814, B1814)</f>
        <v>15.634920634920634</v>
      </c>
      <c r="AM1814" s="40">
        <f>AVERAGEIFS($I$2:I1814, $B$2:B1814, B1814)</f>
        <v>0.56349206349206349</v>
      </c>
      <c r="AN1814" s="40">
        <f>AVERAGEIFS($J$2:J1814, $B$2:B1814, B1814)</f>
        <v>0.53523809523809507</v>
      </c>
      <c r="AO1814" s="40">
        <f>AVERAGEIFS($D$2:D1814, $B$2:B1814, B1814)</f>
        <v>0.55555555555555558</v>
      </c>
    </row>
    <row r="1815" spans="1:41" x14ac:dyDescent="0.25">
      <c r="A1815" s="39">
        <v>46262</v>
      </c>
      <c r="B1815" t="s">
        <v>118</v>
      </c>
      <c r="C1815">
        <v>15</v>
      </c>
      <c r="D1815">
        <v>0</v>
      </c>
      <c r="E1815">
        <v>5</v>
      </c>
      <c r="F1815">
        <v>2</v>
      </c>
      <c r="G1815">
        <v>20</v>
      </c>
      <c r="H1815">
        <v>8</v>
      </c>
      <c r="I1815">
        <v>0.4</v>
      </c>
      <c r="J1815">
        <v>0.4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1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40">
        <f>AVERAGEIFS($C$2:C1815, $B$2:B1815, B1815)</f>
        <v>12.307692307692308</v>
      </c>
      <c r="AM1815" s="40">
        <f>AVERAGEIFS($I$2:I1815, $B$2:B1815, B1815)</f>
        <v>0.38269230769230772</v>
      </c>
      <c r="AN1815" s="40">
        <f>AVERAGEIFS($J$2:J1815, $B$2:B1815, B1815)</f>
        <v>0.44461538461538463</v>
      </c>
      <c r="AO1815" s="40">
        <f>AVERAGEIFS($D$2:D1815, $B$2:B1815, B1815)</f>
        <v>0.38461538461538464</v>
      </c>
    </row>
    <row r="1816" spans="1:41" x14ac:dyDescent="0.25">
      <c r="A1816" s="39">
        <v>46262</v>
      </c>
      <c r="B1816" t="s">
        <v>243</v>
      </c>
      <c r="C1816">
        <v>8</v>
      </c>
      <c r="D1816">
        <v>0</v>
      </c>
      <c r="E1816">
        <v>5</v>
      </c>
      <c r="F1816">
        <v>2</v>
      </c>
      <c r="G1816">
        <v>20</v>
      </c>
      <c r="H1816">
        <v>8</v>
      </c>
      <c r="I1816">
        <v>0.4</v>
      </c>
      <c r="J1816">
        <v>0.4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1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40">
        <f>AVERAGEIFS($C$2:C1816, $B$2:B1816, B1816)</f>
        <v>9.3181818181818183</v>
      </c>
      <c r="AM1816" s="40">
        <f>AVERAGEIFS($I$2:I1816, $B$2:B1816, B1816)</f>
        <v>0.32954545454545459</v>
      </c>
      <c r="AN1816" s="40">
        <f>AVERAGEIFS($J$2:J1816, $B$2:B1816, B1816)</f>
        <v>0.40181818181818191</v>
      </c>
      <c r="AO1816" s="40">
        <f>AVERAGEIFS($D$2:D1816, $B$2:B1816, B1816)</f>
        <v>0.27272727272727271</v>
      </c>
    </row>
    <row r="1817" spans="1:41" x14ac:dyDescent="0.25">
      <c r="A1817" s="39">
        <v>46262</v>
      </c>
      <c r="B1817" t="s">
        <v>29</v>
      </c>
      <c r="C1817">
        <v>9</v>
      </c>
      <c r="D1817">
        <v>0</v>
      </c>
      <c r="E1817">
        <v>5</v>
      </c>
      <c r="F1817">
        <v>2</v>
      </c>
      <c r="G1817">
        <v>20</v>
      </c>
      <c r="H1817">
        <v>8</v>
      </c>
      <c r="I1817">
        <v>0.4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1</v>
      </c>
      <c r="AD1817">
        <v>0</v>
      </c>
      <c r="AE1817">
        <v>0</v>
      </c>
      <c r="AF1817">
        <v>1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40">
        <f>AVERAGEIFS($C$2:C1817, $B$2:B1817, B1817)</f>
        <v>10.098039215686274</v>
      </c>
      <c r="AM1817" s="40">
        <f>AVERAGEIFS($I$2:I1817, $B$2:B1817, B1817)</f>
        <v>0.46333333333333332</v>
      </c>
      <c r="AN1817" s="40">
        <f>AVERAGEIFS($J$2:J1817, $B$2:B1817, B1817)</f>
        <v>0.48882352941176466</v>
      </c>
      <c r="AO1817" s="40">
        <f>AVERAGEIFS($D$2:D1817, $B$2:B1817, B1817)</f>
        <v>0.43137254901960786</v>
      </c>
    </row>
    <row r="1818" spans="1:41" x14ac:dyDescent="0.25">
      <c r="A1818" s="39">
        <v>46262</v>
      </c>
      <c r="B1818" t="s">
        <v>34</v>
      </c>
      <c r="C1818">
        <v>28</v>
      </c>
      <c r="D1818">
        <v>1</v>
      </c>
      <c r="E1818">
        <v>5</v>
      </c>
      <c r="F1818">
        <v>3</v>
      </c>
      <c r="G1818">
        <v>20</v>
      </c>
      <c r="H1818">
        <v>12</v>
      </c>
      <c r="I1818">
        <v>0.6</v>
      </c>
      <c r="J1818">
        <v>0.6</v>
      </c>
      <c r="K1818">
        <v>0</v>
      </c>
      <c r="L1818">
        <v>1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1</v>
      </c>
      <c r="AI1818">
        <v>0</v>
      </c>
      <c r="AJ1818">
        <v>0</v>
      </c>
      <c r="AK1818">
        <v>0</v>
      </c>
      <c r="AL1818" s="40">
        <f>AVERAGEIFS($C$2:C1818, $B$2:B1818, B1818)</f>
        <v>18.989010989010989</v>
      </c>
      <c r="AM1818" s="40">
        <f>AVERAGEIFS($I$2:I1818, $B$2:B1818, B1818)</f>
        <v>0.46593406593406578</v>
      </c>
      <c r="AN1818" s="40">
        <f>AVERAGEIFS($J$2:J1818, $B$2:B1818, B1818)</f>
        <v>0.4800000000000002</v>
      </c>
      <c r="AO1818" s="40">
        <f>AVERAGEIFS($D$2:D1818, $B$2:B1818, B1818)</f>
        <v>0.40659340659340659</v>
      </c>
    </row>
    <row r="1819" spans="1:41" x14ac:dyDescent="0.25">
      <c r="A1819" s="39">
        <v>46262</v>
      </c>
      <c r="B1819" t="s">
        <v>90</v>
      </c>
      <c r="C1819">
        <v>24</v>
      </c>
      <c r="D1819">
        <v>1</v>
      </c>
      <c r="E1819">
        <v>5</v>
      </c>
      <c r="F1819">
        <v>3</v>
      </c>
      <c r="G1819">
        <v>20</v>
      </c>
      <c r="H1819">
        <v>12</v>
      </c>
      <c r="I1819">
        <v>0.6</v>
      </c>
      <c r="J1819">
        <v>0.6</v>
      </c>
      <c r="K1819">
        <v>0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1</v>
      </c>
      <c r="AH1819">
        <v>1</v>
      </c>
      <c r="AI1819">
        <v>0</v>
      </c>
      <c r="AJ1819">
        <v>0</v>
      </c>
      <c r="AK1819">
        <v>0</v>
      </c>
      <c r="AL1819" s="40">
        <f>AVERAGEIFS($C$2:C1819, $B$2:B1819, B1819)</f>
        <v>19.349206349206348</v>
      </c>
      <c r="AM1819" s="40">
        <f>AVERAGEIFS($I$2:I1819, $B$2:B1819, B1819)</f>
        <v>0.56428571428571428</v>
      </c>
      <c r="AN1819" s="40">
        <f>AVERAGEIFS($J$2:J1819, $B$2:B1819, B1819)</f>
        <v>0.52666666666666673</v>
      </c>
      <c r="AO1819" s="40">
        <f>AVERAGEIFS($D$2:D1819, $B$2:B1819, B1819)</f>
        <v>0.58730158730158732</v>
      </c>
    </row>
    <row r="1820" spans="1:41" x14ac:dyDescent="0.25">
      <c r="A1820" s="39">
        <v>46262</v>
      </c>
      <c r="B1820" t="s">
        <v>36</v>
      </c>
      <c r="C1820">
        <v>33</v>
      </c>
      <c r="D1820">
        <v>1</v>
      </c>
      <c r="E1820">
        <v>5</v>
      </c>
      <c r="F1820">
        <v>3</v>
      </c>
      <c r="G1820">
        <v>20</v>
      </c>
      <c r="H1820">
        <v>12</v>
      </c>
      <c r="I1820">
        <v>0.6</v>
      </c>
      <c r="J1820">
        <v>0.6</v>
      </c>
      <c r="K1820">
        <v>0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1</v>
      </c>
      <c r="AH1820">
        <v>1</v>
      </c>
      <c r="AI1820">
        <v>0</v>
      </c>
      <c r="AJ1820">
        <v>0</v>
      </c>
      <c r="AK1820">
        <v>0</v>
      </c>
      <c r="AL1820" s="40">
        <f>AVERAGEIFS($C$2:C1820, $B$2:B1820, B1820)</f>
        <v>17.532467532467532</v>
      </c>
      <c r="AM1820" s="40">
        <f>AVERAGEIFS($I$2:I1820, $B$2:B1820, B1820)</f>
        <v>0.46363636363636368</v>
      </c>
      <c r="AN1820" s="40">
        <f>AVERAGEIFS($J$2:J1820, $B$2:B1820, B1820)</f>
        <v>0.47506493506493513</v>
      </c>
      <c r="AO1820" s="40">
        <f>AVERAGEIFS($D$2:D1820, $B$2:B1820, B1820)</f>
        <v>0.48051948051948051</v>
      </c>
    </row>
    <row r="1821" spans="1:41" x14ac:dyDescent="0.25">
      <c r="A1821" s="39">
        <v>46262</v>
      </c>
      <c r="B1821" t="s">
        <v>182</v>
      </c>
      <c r="C1821">
        <v>14</v>
      </c>
      <c r="D1821">
        <v>1</v>
      </c>
      <c r="E1821">
        <v>5</v>
      </c>
      <c r="F1821">
        <v>3</v>
      </c>
      <c r="G1821">
        <v>20</v>
      </c>
      <c r="H1821">
        <v>12</v>
      </c>
      <c r="I1821">
        <v>0.6</v>
      </c>
      <c r="J1821">
        <v>0.6</v>
      </c>
      <c r="K1821">
        <v>0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1</v>
      </c>
      <c r="AH1821">
        <v>1</v>
      </c>
      <c r="AI1821">
        <v>0</v>
      </c>
      <c r="AJ1821">
        <v>0</v>
      </c>
      <c r="AK1821">
        <v>0</v>
      </c>
      <c r="AL1821" s="40">
        <f>AVERAGEIFS($C$2:C1821, $B$2:B1821, B1821)</f>
        <v>10.607142857142858</v>
      </c>
      <c r="AM1821" s="40">
        <f>AVERAGEIFS($I$2:I1821, $B$2:B1821, B1821)</f>
        <v>0.5892857142857143</v>
      </c>
      <c r="AN1821" s="40">
        <f>AVERAGEIFS($J$2:J1821, $B$2:B1821, B1821)</f>
        <v>0.54</v>
      </c>
      <c r="AO1821" s="40">
        <f>AVERAGEIFS($D$2:D1821, $B$2:B1821, B1821)</f>
        <v>0.6071428571428571</v>
      </c>
    </row>
    <row r="1822" spans="1:41" x14ac:dyDescent="0.25">
      <c r="A1822" s="39">
        <v>46262</v>
      </c>
      <c r="B1822" t="s">
        <v>92</v>
      </c>
      <c r="C1822">
        <v>9</v>
      </c>
      <c r="D1822">
        <v>1</v>
      </c>
      <c r="E1822">
        <v>5</v>
      </c>
      <c r="F1822">
        <v>3</v>
      </c>
      <c r="G1822">
        <v>20</v>
      </c>
      <c r="H1822">
        <v>12</v>
      </c>
      <c r="I1822">
        <v>0.6</v>
      </c>
      <c r="J1822">
        <v>0.6</v>
      </c>
      <c r="K1822">
        <v>0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1</v>
      </c>
      <c r="AH1822">
        <v>1</v>
      </c>
      <c r="AI1822">
        <v>0</v>
      </c>
      <c r="AJ1822">
        <v>0</v>
      </c>
      <c r="AK1822">
        <v>0</v>
      </c>
      <c r="AL1822" s="40">
        <f>AVERAGEIFS($C$2:C1822, $B$2:B1822, B1822)</f>
        <v>12.571428571428571</v>
      </c>
      <c r="AM1822" s="40">
        <f>AVERAGEIFS($I$2:I1822, $B$2:B1822, B1822)</f>
        <v>0.54571428571428571</v>
      </c>
      <c r="AN1822" s="40">
        <f>AVERAGEIFS($J$2:J1822, $B$2:B1822, B1822)</f>
        <v>0.51457142857142857</v>
      </c>
      <c r="AO1822" s="40">
        <f>AVERAGEIFS($D$2:D1822, $B$2:B1822, B1822)</f>
        <v>0.62857142857142856</v>
      </c>
    </row>
    <row r="1823" spans="1:41" x14ac:dyDescent="0.25">
      <c r="A1823" s="39">
        <v>46262</v>
      </c>
      <c r="B1823" t="s">
        <v>133</v>
      </c>
      <c r="C1823">
        <v>14</v>
      </c>
      <c r="D1823">
        <v>1</v>
      </c>
      <c r="E1823">
        <v>5</v>
      </c>
      <c r="F1823">
        <v>3</v>
      </c>
      <c r="G1823">
        <v>20</v>
      </c>
      <c r="H1823">
        <v>12</v>
      </c>
      <c r="I1823">
        <v>0.6</v>
      </c>
      <c r="J1823">
        <v>0.6</v>
      </c>
      <c r="K1823">
        <v>0</v>
      </c>
      <c r="L1823">
        <v>1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1</v>
      </c>
      <c r="AI1823">
        <v>0</v>
      </c>
      <c r="AJ1823">
        <v>0</v>
      </c>
      <c r="AK1823">
        <v>0</v>
      </c>
      <c r="AL1823" s="40">
        <f>AVERAGEIFS($C$2:C1823, $B$2:B1823, B1823)</f>
        <v>12.15625</v>
      </c>
      <c r="AM1823" s="40">
        <f>AVERAGEIFS($I$2:I1823, $B$2:B1823, B1823)</f>
        <v>0.515625</v>
      </c>
      <c r="AN1823" s="40">
        <f>AVERAGEIFS($J$2:J1823, $B$2:B1823, B1823)</f>
        <v>0.50000000000000011</v>
      </c>
      <c r="AO1823" s="40">
        <f>AVERAGEIFS($D$2:D1823, $B$2:B1823, B1823)</f>
        <v>0.59375</v>
      </c>
    </row>
    <row r="1824" spans="1:41" x14ac:dyDescent="0.25">
      <c r="A1824" s="39">
        <v>46262</v>
      </c>
      <c r="B1824" t="s">
        <v>2</v>
      </c>
      <c r="C1824">
        <v>21</v>
      </c>
      <c r="D1824">
        <v>1</v>
      </c>
      <c r="E1824">
        <v>5</v>
      </c>
      <c r="F1824">
        <v>3</v>
      </c>
      <c r="G1824">
        <v>20</v>
      </c>
      <c r="H1824">
        <v>12</v>
      </c>
      <c r="I1824">
        <v>0.6</v>
      </c>
      <c r="J1824">
        <v>0.6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1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1</v>
      </c>
      <c r="AD1824">
        <v>0</v>
      </c>
      <c r="AE1824">
        <v>0</v>
      </c>
      <c r="AF1824">
        <v>1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40">
        <f>AVERAGEIFS($C$2:C1824, $B$2:B1824, B1824)</f>
        <v>24.220588235294116</v>
      </c>
      <c r="AM1824" s="40">
        <f>AVERAGEIFS($I$2:I1824, $B$2:B1824, B1824)</f>
        <v>0.50411764705882345</v>
      </c>
      <c r="AN1824" s="40">
        <f>AVERAGEIFS($J$2:J1824, $B$2:B1824, B1824)</f>
        <v>0.52661764705882363</v>
      </c>
      <c r="AO1824" s="40">
        <f>AVERAGEIFS($D$2:D1824, $B$2:B1824, B1824)</f>
        <v>0.48529411764705882</v>
      </c>
    </row>
    <row r="1825" spans="1:41" x14ac:dyDescent="0.25">
      <c r="A1825" s="39">
        <v>46262</v>
      </c>
      <c r="B1825" t="s">
        <v>6</v>
      </c>
      <c r="C1825">
        <v>24</v>
      </c>
      <c r="D1825">
        <v>1</v>
      </c>
      <c r="E1825">
        <v>5</v>
      </c>
      <c r="F1825">
        <v>3</v>
      </c>
      <c r="G1825">
        <v>20</v>
      </c>
      <c r="H1825">
        <v>12</v>
      </c>
      <c r="I1825">
        <v>0.6</v>
      </c>
      <c r="J1825">
        <v>0.6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1</v>
      </c>
      <c r="AD1825">
        <v>0</v>
      </c>
      <c r="AE1825">
        <v>0</v>
      </c>
      <c r="AF1825">
        <v>1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40">
        <f>AVERAGEIFS($C$2:C1825, $B$2:B1825, B1825)</f>
        <v>24.417391304347827</v>
      </c>
      <c r="AM1825" s="40">
        <f>AVERAGEIFS($I$2:I1825, $B$2:B1825, B1825)</f>
        <v>0.54939130434782624</v>
      </c>
      <c r="AN1825" s="40">
        <f>AVERAGEIFS($J$2:J1825, $B$2:B1825, B1825)</f>
        <v>0.51826086956521744</v>
      </c>
      <c r="AO1825" s="40">
        <f>AVERAGEIFS($D$2:D1825, $B$2:B1825, B1825)</f>
        <v>0.6</v>
      </c>
    </row>
    <row r="1826" spans="1:41" x14ac:dyDescent="0.25">
      <c r="A1826" s="39">
        <v>46262</v>
      </c>
      <c r="B1826" t="s">
        <v>65</v>
      </c>
      <c r="C1826">
        <v>18</v>
      </c>
      <c r="D1826">
        <v>1</v>
      </c>
      <c r="E1826">
        <v>5</v>
      </c>
      <c r="F1826">
        <v>3</v>
      </c>
      <c r="G1826">
        <v>20</v>
      </c>
      <c r="H1826">
        <v>12</v>
      </c>
      <c r="I1826">
        <v>0.6</v>
      </c>
      <c r="J1826">
        <v>0.6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40">
        <f>AVERAGEIFS($C$2:C1826, $B$2:B1826, B1826)</f>
        <v>17.067796610169491</v>
      </c>
      <c r="AM1826" s="40">
        <f>AVERAGEIFS($I$2:I1826, $B$2:B1826, B1826)</f>
        <v>0.49745762711864411</v>
      </c>
      <c r="AN1826" s="40">
        <f>AVERAGEIFS($J$2:J1826, $B$2:B1826, B1826)</f>
        <v>0.49355932203389813</v>
      </c>
      <c r="AO1826" s="40">
        <f>AVERAGEIFS($D$2:D1826, $B$2:B1826, B1826)</f>
        <v>0.5423728813559322</v>
      </c>
    </row>
    <row r="1827" spans="1:41" x14ac:dyDescent="0.25">
      <c r="A1827" s="39">
        <v>46262</v>
      </c>
      <c r="B1827" t="s">
        <v>38</v>
      </c>
      <c r="C1827">
        <v>18</v>
      </c>
      <c r="D1827">
        <v>1</v>
      </c>
      <c r="E1827">
        <v>5</v>
      </c>
      <c r="F1827">
        <v>3</v>
      </c>
      <c r="G1827">
        <v>20</v>
      </c>
      <c r="H1827">
        <v>12</v>
      </c>
      <c r="I1827">
        <v>0.6</v>
      </c>
      <c r="J1827">
        <v>0.6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1</v>
      </c>
      <c r="AD1827">
        <v>0</v>
      </c>
      <c r="AE1827">
        <v>0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40">
        <f>AVERAGEIFS($C$2:C1827, $B$2:B1827, B1827)</f>
        <v>16.789473684210527</v>
      </c>
      <c r="AM1827" s="40">
        <f>AVERAGEIFS($I$2:I1827, $B$2:B1827, B1827)</f>
        <v>0.55789473684210522</v>
      </c>
      <c r="AN1827" s="40">
        <f>AVERAGEIFS($J$2:J1827, $B$2:B1827, B1827)</f>
        <v>0.54328947368421066</v>
      </c>
      <c r="AO1827" s="40">
        <f>AVERAGEIFS($D$2:D1827, $B$2:B1827, B1827)</f>
        <v>0.60526315789473684</v>
      </c>
    </row>
    <row r="1828" spans="1:41" x14ac:dyDescent="0.25">
      <c r="A1828" s="39">
        <v>46262</v>
      </c>
      <c r="B1828" t="s">
        <v>248</v>
      </c>
      <c r="C1828">
        <v>3</v>
      </c>
      <c r="D1828">
        <v>1</v>
      </c>
      <c r="E1828">
        <v>5</v>
      </c>
      <c r="F1828">
        <v>3</v>
      </c>
      <c r="G1828">
        <v>20</v>
      </c>
      <c r="H1828">
        <v>12</v>
      </c>
      <c r="I1828">
        <v>0.6</v>
      </c>
      <c r="J1828">
        <v>0.6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1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1</v>
      </c>
      <c r="AD1828">
        <v>0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40">
        <f>AVERAGEIFS($C$2:C1828, $B$2:B1828, B1828)</f>
        <v>3</v>
      </c>
      <c r="AM1828" s="40">
        <f>AVERAGEIFS($I$2:I1828, $B$2:B1828, B1828)</f>
        <v>0.6</v>
      </c>
      <c r="AN1828" s="40">
        <f>AVERAGEIFS($J$2:J1828, $B$2:B1828, B1828)</f>
        <v>0.6</v>
      </c>
      <c r="AO1828" s="40">
        <f>AVERAGEIFS($D$2:D1828, $B$2:B1828, B1828)</f>
        <v>1</v>
      </c>
    </row>
    <row r="1829" spans="1:41" x14ac:dyDescent="0.25">
      <c r="A1829" s="39">
        <v>46262</v>
      </c>
      <c r="B1829" t="s">
        <v>243</v>
      </c>
      <c r="C1829">
        <v>11</v>
      </c>
      <c r="D1829">
        <v>1</v>
      </c>
      <c r="E1829">
        <v>5</v>
      </c>
      <c r="F1829">
        <v>3</v>
      </c>
      <c r="G1829">
        <v>20</v>
      </c>
      <c r="H1829">
        <v>12</v>
      </c>
      <c r="I1829">
        <v>0.6</v>
      </c>
      <c r="J1829">
        <v>0.6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1</v>
      </c>
      <c r="AD1829">
        <v>0</v>
      </c>
      <c r="AE1829">
        <v>0</v>
      </c>
      <c r="AF1829">
        <v>1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40">
        <f>AVERAGEIFS($C$2:C1829, $B$2:B1829, B1829)</f>
        <v>9.3913043478260878</v>
      </c>
      <c r="AM1829" s="40">
        <f>AVERAGEIFS($I$2:I1829, $B$2:B1829, B1829)</f>
        <v>0.34130434782608698</v>
      </c>
      <c r="AN1829" s="40">
        <f>AVERAGEIFS($J$2:J1829, $B$2:B1829, B1829)</f>
        <v>0.4104347826086957</v>
      </c>
      <c r="AO1829" s="40">
        <f>AVERAGEIFS($D$2:D1829, $B$2:B1829, B1829)</f>
        <v>0.30434782608695654</v>
      </c>
    </row>
    <row r="1830" spans="1:41" x14ac:dyDescent="0.25">
      <c r="A1830" s="39">
        <v>46262</v>
      </c>
      <c r="B1830" t="s">
        <v>34</v>
      </c>
      <c r="C1830">
        <v>19</v>
      </c>
      <c r="D1830">
        <v>0</v>
      </c>
      <c r="E1830">
        <v>5</v>
      </c>
      <c r="F1830">
        <v>2</v>
      </c>
      <c r="G1830">
        <v>20</v>
      </c>
      <c r="H1830">
        <v>8</v>
      </c>
      <c r="I1830">
        <v>0.4</v>
      </c>
      <c r="J1830">
        <v>0.4</v>
      </c>
      <c r="K1830">
        <v>0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40">
        <f>AVERAGEIFS($C$2:C1830, $B$2:B1830, B1830)</f>
        <v>18.989130434782609</v>
      </c>
      <c r="AM1830" s="40">
        <f>AVERAGEIFS($I$2:I1830, $B$2:B1830, B1830)</f>
        <v>0.46521739130434764</v>
      </c>
      <c r="AN1830" s="40">
        <f>AVERAGEIFS($J$2:J1830, $B$2:B1830, B1830)</f>
        <v>0.47913043478260892</v>
      </c>
      <c r="AO1830" s="40">
        <f>AVERAGEIFS($D$2:D1830, $B$2:B1830, B1830)</f>
        <v>0.40217391304347827</v>
      </c>
    </row>
    <row r="1831" spans="1:41" x14ac:dyDescent="0.25">
      <c r="A1831" s="39">
        <v>46262</v>
      </c>
      <c r="B1831" t="s">
        <v>36</v>
      </c>
      <c r="C1831">
        <v>8</v>
      </c>
      <c r="D1831">
        <v>0</v>
      </c>
      <c r="E1831">
        <v>5</v>
      </c>
      <c r="F1831">
        <v>2</v>
      </c>
      <c r="G1831">
        <v>20</v>
      </c>
      <c r="H1831">
        <v>8</v>
      </c>
      <c r="I1831">
        <v>0.4</v>
      </c>
      <c r="J1831">
        <v>0.4</v>
      </c>
      <c r="K1831">
        <v>0</v>
      </c>
      <c r="L1831">
        <v>1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40">
        <f>AVERAGEIFS($C$2:C1831, $B$2:B1831, B1831)</f>
        <v>17.410256410256409</v>
      </c>
      <c r="AM1831" s="40">
        <f>AVERAGEIFS($I$2:I1831, $B$2:B1831, B1831)</f>
        <v>0.46282051282051284</v>
      </c>
      <c r="AN1831" s="40">
        <f>AVERAGEIFS($J$2:J1831, $B$2:B1831, B1831)</f>
        <v>0.47410256410256413</v>
      </c>
      <c r="AO1831" s="40">
        <f>AVERAGEIFS($D$2:D1831, $B$2:B1831, B1831)</f>
        <v>0.47435897435897434</v>
      </c>
    </row>
    <row r="1832" spans="1:41" x14ac:dyDescent="0.25">
      <c r="A1832" s="39">
        <v>46262</v>
      </c>
      <c r="B1832" t="s">
        <v>92</v>
      </c>
      <c r="C1832">
        <v>13</v>
      </c>
      <c r="D1832">
        <v>0</v>
      </c>
      <c r="E1832">
        <v>5</v>
      </c>
      <c r="F1832">
        <v>2</v>
      </c>
      <c r="G1832">
        <v>20</v>
      </c>
      <c r="H1832">
        <v>8</v>
      </c>
      <c r="I1832">
        <v>0.4</v>
      </c>
      <c r="J1832">
        <v>0.4</v>
      </c>
      <c r="K1832">
        <v>0</v>
      </c>
      <c r="L1832">
        <v>1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40">
        <f>AVERAGEIFS($C$2:C1832, $B$2:B1832, B1832)</f>
        <v>12.583333333333334</v>
      </c>
      <c r="AM1832" s="40">
        <f>AVERAGEIFS($I$2:I1832, $B$2:B1832, B1832)</f>
        <v>0.54166666666666663</v>
      </c>
      <c r="AN1832" s="40">
        <f>AVERAGEIFS($J$2:J1832, $B$2:B1832, B1832)</f>
        <v>0.51138888888888889</v>
      </c>
      <c r="AO1832" s="40">
        <f>AVERAGEIFS($D$2:D1832, $B$2:B1832, B1832)</f>
        <v>0.61111111111111116</v>
      </c>
    </row>
    <row r="1833" spans="1:41" x14ac:dyDescent="0.25">
      <c r="A1833" s="39">
        <v>46262</v>
      </c>
      <c r="B1833" t="s">
        <v>119</v>
      </c>
      <c r="C1833">
        <v>14</v>
      </c>
      <c r="D1833">
        <v>0</v>
      </c>
      <c r="E1833">
        <v>5</v>
      </c>
      <c r="F1833">
        <v>2</v>
      </c>
      <c r="G1833">
        <v>20</v>
      </c>
      <c r="H1833">
        <v>8</v>
      </c>
      <c r="I1833">
        <v>0.4</v>
      </c>
      <c r="J1833">
        <v>0.4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1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40">
        <f>AVERAGEIFS($C$2:C1833, $B$2:B1833, B1833)</f>
        <v>15.609375</v>
      </c>
      <c r="AM1833" s="40">
        <f>AVERAGEIFS($I$2:I1833, $B$2:B1833, B1833)</f>
        <v>0.56093749999999998</v>
      </c>
      <c r="AN1833" s="40">
        <f>AVERAGEIFS($J$2:J1833, $B$2:B1833, B1833)</f>
        <v>0.53312499999999985</v>
      </c>
      <c r="AO1833" s="40">
        <f>AVERAGEIFS($D$2:D1833, $B$2:B1833, B1833)</f>
        <v>0.546875</v>
      </c>
    </row>
    <row r="1834" spans="1:41" x14ac:dyDescent="0.25">
      <c r="A1834" s="39">
        <v>46262</v>
      </c>
      <c r="B1834" t="s">
        <v>182</v>
      </c>
      <c r="C1834">
        <v>14</v>
      </c>
      <c r="D1834">
        <v>0</v>
      </c>
      <c r="E1834">
        <v>5</v>
      </c>
      <c r="F1834">
        <v>2</v>
      </c>
      <c r="G1834">
        <v>20</v>
      </c>
      <c r="H1834">
        <v>8</v>
      </c>
      <c r="I1834">
        <v>0.4</v>
      </c>
      <c r="J1834">
        <v>0.4</v>
      </c>
      <c r="K1834">
        <v>0</v>
      </c>
      <c r="L1834">
        <v>1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1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40">
        <f>AVERAGEIFS($C$2:C1834, $B$2:B1834, B1834)</f>
        <v>10.724137931034482</v>
      </c>
      <c r="AM1834" s="40">
        <f>AVERAGEIFS($I$2:I1834, $B$2:B1834, B1834)</f>
        <v>0.58275862068965512</v>
      </c>
      <c r="AN1834" s="40">
        <f>AVERAGEIFS($J$2:J1834, $B$2:B1834, B1834)</f>
        <v>0.53517241379310354</v>
      </c>
      <c r="AO1834" s="40">
        <f>AVERAGEIFS($D$2:D1834, $B$2:B1834, B1834)</f>
        <v>0.58620689655172409</v>
      </c>
    </row>
    <row r="1835" spans="1:41" x14ac:dyDescent="0.25">
      <c r="A1835" s="39">
        <v>46262</v>
      </c>
      <c r="B1835" t="s">
        <v>4</v>
      </c>
      <c r="C1835">
        <v>19</v>
      </c>
      <c r="D1835">
        <v>0</v>
      </c>
      <c r="E1835">
        <v>5</v>
      </c>
      <c r="F1835">
        <v>2</v>
      </c>
      <c r="G1835">
        <v>20</v>
      </c>
      <c r="H1835">
        <v>8</v>
      </c>
      <c r="I1835">
        <v>0.4</v>
      </c>
      <c r="J1835">
        <v>0.4</v>
      </c>
      <c r="K1835">
        <v>0</v>
      </c>
      <c r="L1835">
        <v>1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1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40">
        <f>AVERAGEIFS($C$2:C1835, $B$2:B1835, B1835)</f>
        <v>24.338983050847457</v>
      </c>
      <c r="AM1835" s="40">
        <f>AVERAGEIFS($I$2:I1835, $B$2:B1835, B1835)</f>
        <v>0.46101694915254238</v>
      </c>
      <c r="AN1835" s="40">
        <f>AVERAGEIFS($J$2:J1835, $B$2:B1835, B1835)</f>
        <v>0.47677966101694902</v>
      </c>
      <c r="AO1835" s="40">
        <f>AVERAGEIFS($D$2:D1835, $B$2:B1835, B1835)</f>
        <v>0.40677966101694918</v>
      </c>
    </row>
    <row r="1836" spans="1:41" x14ac:dyDescent="0.25">
      <c r="A1836" s="39">
        <v>46264</v>
      </c>
      <c r="B1836" t="s">
        <v>90</v>
      </c>
      <c r="C1836">
        <v>27</v>
      </c>
      <c r="D1836">
        <v>1</v>
      </c>
      <c r="E1836">
        <v>5</v>
      </c>
      <c r="F1836">
        <v>3</v>
      </c>
      <c r="G1836">
        <v>19</v>
      </c>
      <c r="H1836">
        <v>10</v>
      </c>
      <c r="I1836">
        <v>0.6</v>
      </c>
      <c r="J1836">
        <v>0.53</v>
      </c>
      <c r="K1836">
        <v>1</v>
      </c>
      <c r="L1836">
        <v>0</v>
      </c>
      <c r="M1836">
        <v>1</v>
      </c>
      <c r="N1836">
        <v>1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40">
        <f>AVERAGEIFS($C$2:C1836, $B$2:B1836, B1836)</f>
        <v>19.46875</v>
      </c>
      <c r="AM1836" s="40">
        <f>AVERAGEIFS($I$2:I1836, $B$2:B1836, B1836)</f>
        <v>0.56484374999999998</v>
      </c>
      <c r="AN1836" s="40">
        <f>AVERAGEIFS($J$2:J1836, $B$2:B1836, B1836)</f>
        <v>0.52671875000000012</v>
      </c>
      <c r="AO1836" s="40">
        <f>AVERAGEIFS($D$2:D1836, $B$2:B1836, B1836)</f>
        <v>0.59375</v>
      </c>
    </row>
    <row r="1837" spans="1:41" x14ac:dyDescent="0.25">
      <c r="A1837" s="39">
        <v>46264</v>
      </c>
      <c r="B1837" t="s">
        <v>119</v>
      </c>
      <c r="C1837">
        <v>26</v>
      </c>
      <c r="D1837">
        <v>1</v>
      </c>
      <c r="E1837">
        <v>5</v>
      </c>
      <c r="F1837">
        <v>3</v>
      </c>
      <c r="G1837">
        <v>19</v>
      </c>
      <c r="H1837">
        <v>10</v>
      </c>
      <c r="I1837">
        <v>0.6</v>
      </c>
      <c r="J1837">
        <v>0.53</v>
      </c>
      <c r="K1837">
        <v>1</v>
      </c>
      <c r="L1837">
        <v>0</v>
      </c>
      <c r="M1837">
        <v>1</v>
      </c>
      <c r="N1837">
        <v>1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40">
        <f>AVERAGEIFS($C$2:C1837, $B$2:B1837, B1837)</f>
        <v>15.76923076923077</v>
      </c>
      <c r="AM1837" s="40">
        <f>AVERAGEIFS($I$2:I1837, $B$2:B1837, B1837)</f>
        <v>0.56153846153846154</v>
      </c>
      <c r="AN1837" s="40">
        <f>AVERAGEIFS($J$2:J1837, $B$2:B1837, B1837)</f>
        <v>0.53307692307692289</v>
      </c>
      <c r="AO1837" s="40">
        <f>AVERAGEIFS($D$2:D1837, $B$2:B1837, B1837)</f>
        <v>0.55384615384615388</v>
      </c>
    </row>
    <row r="1838" spans="1:41" x14ac:dyDescent="0.25">
      <c r="A1838" s="39">
        <v>46264</v>
      </c>
      <c r="B1838" t="s">
        <v>13</v>
      </c>
      <c r="C1838">
        <v>14</v>
      </c>
      <c r="D1838">
        <v>1</v>
      </c>
      <c r="E1838">
        <v>5</v>
      </c>
      <c r="F1838">
        <v>3</v>
      </c>
      <c r="G1838">
        <v>19</v>
      </c>
      <c r="H1838">
        <v>10</v>
      </c>
      <c r="I1838">
        <v>0.6</v>
      </c>
      <c r="J1838">
        <v>0.53</v>
      </c>
      <c r="K1838">
        <v>1</v>
      </c>
      <c r="L1838">
        <v>0</v>
      </c>
      <c r="M1838">
        <v>1</v>
      </c>
      <c r="N1838">
        <v>1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 s="40">
        <f>AVERAGEIFS($C$2:C1838, $B$2:B1838, B1838)</f>
        <v>15.766666666666667</v>
      </c>
      <c r="AM1838" s="40">
        <f>AVERAGEIFS($I$2:I1838, $B$2:B1838, B1838)</f>
        <v>0.48566666666666664</v>
      </c>
      <c r="AN1838" s="40">
        <f>AVERAGEIFS($J$2:J1838, $B$2:B1838, B1838)</f>
        <v>0.5</v>
      </c>
      <c r="AO1838" s="40">
        <f>AVERAGEIFS($D$2:D1838, $B$2:B1838, B1838)</f>
        <v>0.5</v>
      </c>
    </row>
    <row r="1839" spans="1:41" x14ac:dyDescent="0.25">
      <c r="A1839" s="39">
        <v>46264</v>
      </c>
      <c r="B1839" t="s">
        <v>92</v>
      </c>
      <c r="C1839">
        <v>10</v>
      </c>
      <c r="D1839">
        <v>1</v>
      </c>
      <c r="E1839">
        <v>5</v>
      </c>
      <c r="F1839">
        <v>3</v>
      </c>
      <c r="G1839">
        <v>19</v>
      </c>
      <c r="H1839">
        <v>10</v>
      </c>
      <c r="I1839">
        <v>0.6</v>
      </c>
      <c r="J1839">
        <v>0.53</v>
      </c>
      <c r="K1839">
        <v>1</v>
      </c>
      <c r="L1839">
        <v>0</v>
      </c>
      <c r="M1839">
        <v>1</v>
      </c>
      <c r="N1839">
        <v>1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 s="40">
        <f>AVERAGEIFS($C$2:C1839, $B$2:B1839, B1839)</f>
        <v>12.513513513513514</v>
      </c>
      <c r="AM1839" s="40">
        <f>AVERAGEIFS($I$2:I1839, $B$2:B1839, B1839)</f>
        <v>0.54324324324324325</v>
      </c>
      <c r="AN1839" s="40">
        <f>AVERAGEIFS($J$2:J1839, $B$2:B1839, B1839)</f>
        <v>0.51189189189189188</v>
      </c>
      <c r="AO1839" s="40">
        <f>AVERAGEIFS($D$2:D1839, $B$2:B1839, B1839)</f>
        <v>0.6216216216216216</v>
      </c>
    </row>
    <row r="1840" spans="1:41" x14ac:dyDescent="0.25">
      <c r="A1840" s="39">
        <v>46264</v>
      </c>
      <c r="B1840" t="s">
        <v>17</v>
      </c>
      <c r="C1840">
        <v>4</v>
      </c>
      <c r="D1840">
        <v>1</v>
      </c>
      <c r="E1840">
        <v>5</v>
      </c>
      <c r="F1840">
        <v>3</v>
      </c>
      <c r="G1840">
        <v>19</v>
      </c>
      <c r="H1840">
        <v>10</v>
      </c>
      <c r="I1840">
        <v>0.6</v>
      </c>
      <c r="J1840">
        <v>0.53</v>
      </c>
      <c r="K1840">
        <v>1</v>
      </c>
      <c r="L1840">
        <v>0</v>
      </c>
      <c r="M1840">
        <v>1</v>
      </c>
      <c r="N1840">
        <v>1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 s="40">
        <f>AVERAGEIFS($C$2:C1840, $B$2:B1840, B1840)</f>
        <v>7.7333333333333334</v>
      </c>
      <c r="AM1840" s="40">
        <f>AVERAGEIFS($I$2:I1840, $B$2:B1840, B1840)</f>
        <v>0.56533333333333335</v>
      </c>
      <c r="AN1840" s="40">
        <f>AVERAGEIFS($J$2:J1840, $B$2:B1840, B1840)</f>
        <v>0.56066666666666654</v>
      </c>
      <c r="AO1840" s="40">
        <f>AVERAGEIFS($D$2:D1840, $B$2:B1840, B1840)</f>
        <v>0.66666666666666663</v>
      </c>
    </row>
    <row r="1841" spans="1:41" x14ac:dyDescent="0.25">
      <c r="A1841" s="39">
        <v>46264</v>
      </c>
      <c r="B1841" t="s">
        <v>34</v>
      </c>
      <c r="C1841">
        <v>33</v>
      </c>
      <c r="D1841">
        <v>1</v>
      </c>
      <c r="E1841">
        <v>5</v>
      </c>
      <c r="F1841">
        <v>3</v>
      </c>
      <c r="G1841">
        <v>19</v>
      </c>
      <c r="H1841">
        <v>10</v>
      </c>
      <c r="I1841">
        <v>0.6</v>
      </c>
      <c r="J1841">
        <v>0.53</v>
      </c>
      <c r="K1841">
        <v>1</v>
      </c>
      <c r="L1841">
        <v>0</v>
      </c>
      <c r="M1841">
        <v>1</v>
      </c>
      <c r="N1841">
        <v>1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 s="40">
        <f>AVERAGEIFS($C$2:C1841, $B$2:B1841, B1841)</f>
        <v>19.13978494623656</v>
      </c>
      <c r="AM1841" s="40">
        <f>AVERAGEIFS($I$2:I1841, $B$2:B1841, B1841)</f>
        <v>0.46666666666666651</v>
      </c>
      <c r="AN1841" s="40">
        <f>AVERAGEIFS($J$2:J1841, $B$2:B1841, B1841)</f>
        <v>0.47967741935483893</v>
      </c>
      <c r="AO1841" s="40">
        <f>AVERAGEIFS($D$2:D1841, $B$2:B1841, B1841)</f>
        <v>0.40860215053763443</v>
      </c>
    </row>
    <row r="1842" spans="1:41" x14ac:dyDescent="0.25">
      <c r="A1842" s="39">
        <v>46264</v>
      </c>
      <c r="B1842" t="s">
        <v>2</v>
      </c>
      <c r="C1842">
        <v>31</v>
      </c>
      <c r="D1842">
        <v>0</v>
      </c>
      <c r="E1842">
        <v>5</v>
      </c>
      <c r="F1842">
        <v>2</v>
      </c>
      <c r="G1842">
        <v>19</v>
      </c>
      <c r="H1842">
        <v>9</v>
      </c>
      <c r="I1842">
        <v>0.4</v>
      </c>
      <c r="J1842">
        <v>0.47</v>
      </c>
      <c r="K1842">
        <v>0</v>
      </c>
      <c r="L1842">
        <v>0</v>
      </c>
      <c r="M1842">
        <v>0</v>
      </c>
      <c r="N1842">
        <v>0</v>
      </c>
      <c r="O1842">
        <v>1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 s="40">
        <f>AVERAGEIFS($C$2:C1842, $B$2:B1842, B1842)</f>
        <v>24.318840579710145</v>
      </c>
      <c r="AM1842" s="40">
        <f>AVERAGEIFS($I$2:I1842, $B$2:B1842, B1842)</f>
        <v>0.50260869565217381</v>
      </c>
      <c r="AN1842" s="40">
        <f>AVERAGEIFS($J$2:J1842, $B$2:B1842, B1842)</f>
        <v>0.52579710144927549</v>
      </c>
      <c r="AO1842" s="40">
        <f>AVERAGEIFS($D$2:D1842, $B$2:B1842, B1842)</f>
        <v>0.47826086956521741</v>
      </c>
    </row>
    <row r="1843" spans="1:41" x14ac:dyDescent="0.25">
      <c r="A1843" s="39">
        <v>46264</v>
      </c>
      <c r="B1843" t="s">
        <v>12</v>
      </c>
      <c r="C1843">
        <v>25</v>
      </c>
      <c r="D1843">
        <v>0</v>
      </c>
      <c r="E1843">
        <v>5</v>
      </c>
      <c r="F1843">
        <v>2</v>
      </c>
      <c r="G1843">
        <v>19</v>
      </c>
      <c r="H1843">
        <v>9</v>
      </c>
      <c r="I1843">
        <v>0.4</v>
      </c>
      <c r="J1843">
        <v>0.47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 s="40">
        <f>AVERAGEIFS($C$2:C1843, $B$2:B1843, B1843)</f>
        <v>17.26829268292683</v>
      </c>
      <c r="AM1843" s="40">
        <f>AVERAGEIFS($I$2:I1843, $B$2:B1843, B1843)</f>
        <v>0.46097560975609753</v>
      </c>
      <c r="AN1843" s="40">
        <f>AVERAGEIFS($J$2:J1843, $B$2:B1843, B1843)</f>
        <v>0.48780487804878048</v>
      </c>
      <c r="AO1843" s="40">
        <f>AVERAGEIFS($D$2:D1843, $B$2:B1843, B1843)</f>
        <v>0.3902439024390244</v>
      </c>
    </row>
    <row r="1844" spans="1:41" x14ac:dyDescent="0.25">
      <c r="A1844" s="39">
        <v>46264</v>
      </c>
      <c r="B1844" t="s">
        <v>124</v>
      </c>
      <c r="C1844">
        <v>22</v>
      </c>
      <c r="D1844">
        <v>0</v>
      </c>
      <c r="E1844">
        <v>5</v>
      </c>
      <c r="F1844">
        <v>2</v>
      </c>
      <c r="G1844">
        <v>19</v>
      </c>
      <c r="H1844">
        <v>9</v>
      </c>
      <c r="I1844">
        <v>0.4</v>
      </c>
      <c r="J1844">
        <v>0.47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 s="40">
        <f>AVERAGEIFS($C$2:C1844, $B$2:B1844, B1844)</f>
        <v>15.2</v>
      </c>
      <c r="AM1844" s="40">
        <f>AVERAGEIFS($I$2:I1844, $B$2:B1844, B1844)</f>
        <v>0.40500000000000003</v>
      </c>
      <c r="AN1844" s="40">
        <f>AVERAGEIFS($J$2:J1844, $B$2:B1844, B1844)</f>
        <v>0.46333333333333332</v>
      </c>
      <c r="AO1844" s="40">
        <f>AVERAGEIFS($D$2:D1844, $B$2:B1844, B1844)</f>
        <v>0.33333333333333331</v>
      </c>
    </row>
    <row r="1845" spans="1:41" x14ac:dyDescent="0.25">
      <c r="A1845" s="39">
        <v>46264</v>
      </c>
      <c r="B1845" t="s">
        <v>36</v>
      </c>
      <c r="C1845">
        <v>15</v>
      </c>
      <c r="D1845">
        <v>0</v>
      </c>
      <c r="E1845">
        <v>5</v>
      </c>
      <c r="F1845">
        <v>2</v>
      </c>
      <c r="G1845">
        <v>19</v>
      </c>
      <c r="H1845">
        <v>9</v>
      </c>
      <c r="I1845">
        <v>0.4</v>
      </c>
      <c r="J1845">
        <v>0.47</v>
      </c>
      <c r="K1845">
        <v>0</v>
      </c>
      <c r="L1845">
        <v>0</v>
      </c>
      <c r="M1845">
        <v>0</v>
      </c>
      <c r="N1845">
        <v>0</v>
      </c>
      <c r="O1845">
        <v>1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 s="40">
        <f>AVERAGEIFS($C$2:C1845, $B$2:B1845, B1845)</f>
        <v>17.379746835443036</v>
      </c>
      <c r="AM1845" s="40">
        <f>AVERAGEIFS($I$2:I1845, $B$2:B1845, B1845)</f>
        <v>0.46202531645569622</v>
      </c>
      <c r="AN1845" s="40">
        <f>AVERAGEIFS($J$2:J1845, $B$2:B1845, B1845)</f>
        <v>0.47405063291139243</v>
      </c>
      <c r="AO1845" s="40">
        <f>AVERAGEIFS($D$2:D1845, $B$2:B1845, B1845)</f>
        <v>0.46835443037974683</v>
      </c>
    </row>
    <row r="1846" spans="1:41" x14ac:dyDescent="0.25">
      <c r="A1846" s="39">
        <v>46264</v>
      </c>
      <c r="B1846" t="s">
        <v>29</v>
      </c>
      <c r="C1846">
        <v>15</v>
      </c>
      <c r="D1846">
        <v>0</v>
      </c>
      <c r="E1846">
        <v>5</v>
      </c>
      <c r="F1846">
        <v>2</v>
      </c>
      <c r="G1846">
        <v>19</v>
      </c>
      <c r="H1846">
        <v>9</v>
      </c>
      <c r="I1846">
        <v>0.4</v>
      </c>
      <c r="J1846">
        <v>0.47</v>
      </c>
      <c r="K1846">
        <v>0</v>
      </c>
      <c r="L1846">
        <v>0</v>
      </c>
      <c r="M1846">
        <v>0</v>
      </c>
      <c r="N1846">
        <v>0</v>
      </c>
      <c r="O1846">
        <v>1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 s="40">
        <f>AVERAGEIFS($C$2:C1846, $B$2:B1846, B1846)</f>
        <v>10.192307692307692</v>
      </c>
      <c r="AM1846" s="40">
        <f>AVERAGEIFS($I$2:I1846, $B$2:B1846, B1846)</f>
        <v>0.46211538461538459</v>
      </c>
      <c r="AN1846" s="40">
        <f>AVERAGEIFS($J$2:J1846, $B$2:B1846, B1846)</f>
        <v>0.48846153846153839</v>
      </c>
      <c r="AO1846" s="40">
        <f>AVERAGEIFS($D$2:D1846, $B$2:B1846, B1846)</f>
        <v>0.42307692307692307</v>
      </c>
    </row>
    <row r="1847" spans="1:41" x14ac:dyDescent="0.25">
      <c r="A1847" s="39">
        <v>46264</v>
      </c>
      <c r="B1847" t="s">
        <v>243</v>
      </c>
      <c r="C1847">
        <v>12</v>
      </c>
      <c r="D1847">
        <v>0</v>
      </c>
      <c r="E1847">
        <v>5</v>
      </c>
      <c r="F1847">
        <v>2</v>
      </c>
      <c r="G1847">
        <v>19</v>
      </c>
      <c r="H1847">
        <v>9</v>
      </c>
      <c r="I1847">
        <v>0.4</v>
      </c>
      <c r="J1847">
        <v>0.47</v>
      </c>
      <c r="K1847">
        <v>0</v>
      </c>
      <c r="L1847">
        <v>0</v>
      </c>
      <c r="M1847">
        <v>0</v>
      </c>
      <c r="N1847">
        <v>0</v>
      </c>
      <c r="O1847">
        <v>1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40">
        <f>AVERAGEIFS($C$2:C1847, $B$2:B1847, B1847)</f>
        <v>9.5</v>
      </c>
      <c r="AM1847" s="40">
        <f>AVERAGEIFS($I$2:I1847, $B$2:B1847, B1847)</f>
        <v>0.34375</v>
      </c>
      <c r="AN1847" s="40">
        <f>AVERAGEIFS($J$2:J1847, $B$2:B1847, B1847)</f>
        <v>0.41291666666666677</v>
      </c>
      <c r="AO1847" s="40">
        <f>AVERAGEIFS($D$2:D1847, $B$2:B1847, B1847)</f>
        <v>0.29166666666666669</v>
      </c>
    </row>
    <row r="1848" spans="1:41" x14ac:dyDescent="0.25">
      <c r="A1848" s="39">
        <v>46265</v>
      </c>
      <c r="B1848" t="s">
        <v>65</v>
      </c>
      <c r="C1848">
        <v>39</v>
      </c>
      <c r="D1848">
        <v>1</v>
      </c>
      <c r="E1848">
        <v>5</v>
      </c>
      <c r="F1848">
        <v>3</v>
      </c>
      <c r="G1848">
        <v>21</v>
      </c>
      <c r="H1848">
        <v>11</v>
      </c>
      <c r="I1848">
        <v>0.6</v>
      </c>
      <c r="J1848">
        <v>0.52</v>
      </c>
      <c r="K1848">
        <v>1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1</v>
      </c>
      <c r="AF1848">
        <v>1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40">
        <f>AVERAGEIFS($C$2:C1848, $B$2:B1848, B1848)</f>
        <v>17.433333333333334</v>
      </c>
      <c r="AM1848" s="40">
        <f>AVERAGEIFS($I$2:I1848, $B$2:B1848, B1848)</f>
        <v>0.4991666666666667</v>
      </c>
      <c r="AN1848" s="40">
        <f>AVERAGEIFS($J$2:J1848, $B$2:B1848, B1848)</f>
        <v>0.49399999999999983</v>
      </c>
      <c r="AO1848" s="40">
        <f>AVERAGEIFS($D$2:D1848, $B$2:B1848, B1848)</f>
        <v>0.55000000000000004</v>
      </c>
    </row>
    <row r="1849" spans="1:41" x14ac:dyDescent="0.25">
      <c r="A1849" s="39">
        <v>46265</v>
      </c>
      <c r="B1849" t="s">
        <v>5</v>
      </c>
      <c r="C1849">
        <v>33</v>
      </c>
      <c r="D1849">
        <v>1</v>
      </c>
      <c r="E1849">
        <v>5</v>
      </c>
      <c r="F1849">
        <v>3</v>
      </c>
      <c r="G1849">
        <v>21</v>
      </c>
      <c r="H1849">
        <v>11</v>
      </c>
      <c r="I1849">
        <v>0.6</v>
      </c>
      <c r="J1849">
        <v>0.52</v>
      </c>
      <c r="K1849">
        <v>1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1</v>
      </c>
      <c r="AF1849">
        <v>1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40">
        <f>AVERAGEIFS($C$2:C1849, $B$2:B1849, B1849)</f>
        <v>19.622641509433961</v>
      </c>
      <c r="AM1849" s="40">
        <f>AVERAGEIFS($I$2:I1849, $B$2:B1849, B1849)</f>
        <v>0.54471698113207545</v>
      </c>
      <c r="AN1849" s="40">
        <f>AVERAGEIFS($J$2:J1849, $B$2:B1849, B1849)</f>
        <v>0.52433962264150946</v>
      </c>
      <c r="AO1849" s="40">
        <f>AVERAGEIFS($D$2:D1849, $B$2:B1849, B1849)</f>
        <v>0.60377358490566035</v>
      </c>
    </row>
    <row r="1850" spans="1:41" x14ac:dyDescent="0.25">
      <c r="A1850" s="39">
        <v>46265</v>
      </c>
      <c r="B1850" t="s">
        <v>44</v>
      </c>
      <c r="C1850">
        <v>18</v>
      </c>
      <c r="D1850">
        <v>1</v>
      </c>
      <c r="E1850">
        <v>5</v>
      </c>
      <c r="F1850">
        <v>3</v>
      </c>
      <c r="G1850">
        <v>21</v>
      </c>
      <c r="H1850">
        <v>11</v>
      </c>
      <c r="I1850">
        <v>0.6</v>
      </c>
      <c r="J1850">
        <v>0.52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1</v>
      </c>
      <c r="AF1850">
        <v>1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40">
        <f>AVERAGEIFS($C$2:C1850, $B$2:B1850, B1850)</f>
        <v>17.76923076923077</v>
      </c>
      <c r="AM1850" s="40">
        <f>AVERAGEIFS($I$2:I1850, $B$2:B1850, B1850)</f>
        <v>0.49200000000000005</v>
      </c>
      <c r="AN1850" s="40">
        <f>AVERAGEIFS($J$2:J1850, $B$2:B1850, B1850)</f>
        <v>0.50184615384615383</v>
      </c>
      <c r="AO1850" s="40">
        <f>AVERAGEIFS($D$2:D1850, $B$2:B1850, B1850)</f>
        <v>0.47692307692307695</v>
      </c>
    </row>
    <row r="1851" spans="1:41" x14ac:dyDescent="0.25">
      <c r="A1851" s="39">
        <v>46265</v>
      </c>
      <c r="B1851" t="s">
        <v>182</v>
      </c>
      <c r="C1851">
        <v>13</v>
      </c>
      <c r="D1851">
        <v>1</v>
      </c>
      <c r="E1851">
        <v>5</v>
      </c>
      <c r="F1851">
        <v>3</v>
      </c>
      <c r="G1851">
        <v>21</v>
      </c>
      <c r="H1851">
        <v>11</v>
      </c>
      <c r="I1851">
        <v>0.6</v>
      </c>
      <c r="J1851">
        <v>0.52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1</v>
      </c>
      <c r="AF1851">
        <v>1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40">
        <f>AVERAGEIFS($C$2:C1851, $B$2:B1851, B1851)</f>
        <v>10.8</v>
      </c>
      <c r="AM1851" s="40">
        <f>AVERAGEIFS($I$2:I1851, $B$2:B1851, B1851)</f>
        <v>0.58333333333333337</v>
      </c>
      <c r="AN1851" s="40">
        <f>AVERAGEIFS($J$2:J1851, $B$2:B1851, B1851)</f>
        <v>0.53466666666666673</v>
      </c>
      <c r="AO1851" s="40">
        <f>AVERAGEIFS($D$2:D1851, $B$2:B1851, B1851)</f>
        <v>0.6</v>
      </c>
    </row>
    <row r="1852" spans="1:41" x14ac:dyDescent="0.25">
      <c r="A1852" s="39">
        <v>46265</v>
      </c>
      <c r="B1852" t="s">
        <v>2</v>
      </c>
      <c r="C1852">
        <v>37</v>
      </c>
      <c r="D1852">
        <v>1</v>
      </c>
      <c r="E1852">
        <v>5</v>
      </c>
      <c r="F1852">
        <v>3</v>
      </c>
      <c r="G1852">
        <v>21</v>
      </c>
      <c r="H1852">
        <v>11</v>
      </c>
      <c r="I1852">
        <v>0.6</v>
      </c>
      <c r="J1852">
        <v>0.52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1</v>
      </c>
      <c r="AF1852">
        <v>1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40">
        <f>AVERAGEIFS($C$2:C1852, $B$2:B1852, B1852)</f>
        <v>24.5</v>
      </c>
      <c r="AM1852" s="40">
        <f>AVERAGEIFS($I$2:I1852, $B$2:B1852, B1852)</f>
        <v>0.50399999999999989</v>
      </c>
      <c r="AN1852" s="40">
        <f>AVERAGEIFS($J$2:J1852, $B$2:B1852, B1852)</f>
        <v>0.52571428571428591</v>
      </c>
      <c r="AO1852" s="40">
        <f>AVERAGEIFS($D$2:D1852, $B$2:B1852, B1852)</f>
        <v>0.48571428571428571</v>
      </c>
    </row>
    <row r="1853" spans="1:41" x14ac:dyDescent="0.25">
      <c r="A1853" s="39">
        <v>46265</v>
      </c>
      <c r="B1853" t="s">
        <v>243</v>
      </c>
      <c r="C1853">
        <v>12</v>
      </c>
      <c r="D1853">
        <v>1</v>
      </c>
      <c r="E1853">
        <v>5</v>
      </c>
      <c r="F1853">
        <v>3</v>
      </c>
      <c r="G1853">
        <v>21</v>
      </c>
      <c r="H1853">
        <v>11</v>
      </c>
      <c r="I1853">
        <v>0.6</v>
      </c>
      <c r="J1853">
        <v>0.52</v>
      </c>
      <c r="K1853">
        <v>1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1</v>
      </c>
      <c r="AF1853">
        <v>1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40">
        <f>AVERAGEIFS($C$2:C1853, $B$2:B1853, B1853)</f>
        <v>9.6</v>
      </c>
      <c r="AM1853" s="40">
        <f>AVERAGEIFS($I$2:I1853, $B$2:B1853, B1853)</f>
        <v>0.35399999999999998</v>
      </c>
      <c r="AN1853" s="40">
        <f>AVERAGEIFS($J$2:J1853, $B$2:B1853, B1853)</f>
        <v>0.41720000000000007</v>
      </c>
      <c r="AO1853" s="40">
        <f>AVERAGEIFS($D$2:D1853, $B$2:B1853, B1853)</f>
        <v>0.32</v>
      </c>
    </row>
    <row r="1854" spans="1:41" x14ac:dyDescent="0.25">
      <c r="A1854" s="39">
        <v>46265</v>
      </c>
      <c r="B1854" t="s">
        <v>150</v>
      </c>
      <c r="C1854">
        <v>33</v>
      </c>
      <c r="D1854">
        <v>0</v>
      </c>
      <c r="E1854">
        <v>5</v>
      </c>
      <c r="F1854">
        <v>2</v>
      </c>
      <c r="G1854">
        <v>21</v>
      </c>
      <c r="H1854">
        <v>10</v>
      </c>
      <c r="I1854">
        <v>0.4</v>
      </c>
      <c r="J1854">
        <v>0.48</v>
      </c>
      <c r="K1854">
        <v>0</v>
      </c>
      <c r="L1854">
        <v>0</v>
      </c>
      <c r="M1854">
        <v>0</v>
      </c>
      <c r="N1854">
        <v>1</v>
      </c>
      <c r="O1854">
        <v>1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40">
        <f>AVERAGEIFS($C$2:C1854, $B$2:B1854, B1854)</f>
        <v>21.454545454545453</v>
      </c>
      <c r="AM1854" s="40">
        <f>AVERAGEIFS($I$2:I1854, $B$2:B1854, B1854)</f>
        <v>0.49090909090909091</v>
      </c>
      <c r="AN1854" s="40">
        <f>AVERAGEIFS($J$2:J1854, $B$2:B1854, B1854)</f>
        <v>0.50363636363636366</v>
      </c>
      <c r="AO1854" s="40">
        <f>AVERAGEIFS($D$2:D1854, $B$2:B1854, B1854)</f>
        <v>0.48484848484848486</v>
      </c>
    </row>
    <row r="1855" spans="1:41" x14ac:dyDescent="0.25">
      <c r="A1855" s="39">
        <v>46265</v>
      </c>
      <c r="B1855" t="s">
        <v>119</v>
      </c>
      <c r="C1855">
        <v>30</v>
      </c>
      <c r="D1855">
        <v>0</v>
      </c>
      <c r="E1855">
        <v>5</v>
      </c>
      <c r="F1855">
        <v>2</v>
      </c>
      <c r="G1855">
        <v>21</v>
      </c>
      <c r="H1855">
        <v>10</v>
      </c>
      <c r="I1855">
        <v>0.4</v>
      </c>
      <c r="J1855">
        <v>0.48</v>
      </c>
      <c r="K1855">
        <v>0</v>
      </c>
      <c r="L1855">
        <v>0</v>
      </c>
      <c r="M1855">
        <v>0</v>
      </c>
      <c r="N1855">
        <v>1</v>
      </c>
      <c r="O1855">
        <v>1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40">
        <f>AVERAGEIFS($C$2:C1855, $B$2:B1855, B1855)</f>
        <v>15.984848484848484</v>
      </c>
      <c r="AM1855" s="40">
        <f>AVERAGEIFS($I$2:I1855, $B$2:B1855, B1855)</f>
        <v>0.55909090909090908</v>
      </c>
      <c r="AN1855" s="40">
        <f>AVERAGEIFS($J$2:J1855, $B$2:B1855, B1855)</f>
        <v>0.53227272727272712</v>
      </c>
      <c r="AO1855" s="40">
        <f>AVERAGEIFS($D$2:D1855, $B$2:B1855, B1855)</f>
        <v>0.54545454545454541</v>
      </c>
    </row>
    <row r="1856" spans="1:41" x14ac:dyDescent="0.25">
      <c r="A1856" s="39">
        <v>46265</v>
      </c>
      <c r="B1856" t="s">
        <v>242</v>
      </c>
      <c r="C1856">
        <v>27</v>
      </c>
      <c r="D1856">
        <v>0</v>
      </c>
      <c r="E1856">
        <v>5</v>
      </c>
      <c r="F1856">
        <v>2</v>
      </c>
      <c r="G1856">
        <v>21</v>
      </c>
      <c r="H1856">
        <v>10</v>
      </c>
      <c r="I1856">
        <v>0.4</v>
      </c>
      <c r="J1856">
        <v>0.48</v>
      </c>
      <c r="K1856">
        <v>0</v>
      </c>
      <c r="L1856">
        <v>0</v>
      </c>
      <c r="M1856">
        <v>0</v>
      </c>
      <c r="N1856">
        <v>1</v>
      </c>
      <c r="O1856">
        <v>1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40">
        <f>AVERAGEIFS($C$2:C1856, $B$2:B1856, B1856)</f>
        <v>20</v>
      </c>
      <c r="AM1856" s="40">
        <f>AVERAGEIFS($I$2:I1856, $B$2:B1856, B1856)</f>
        <v>0.5395833333333333</v>
      </c>
      <c r="AN1856" s="40">
        <f>AVERAGEIFS($J$2:J1856, $B$2:B1856, B1856)</f>
        <v>0.52645833333333336</v>
      </c>
      <c r="AO1856" s="40">
        <f>AVERAGEIFS($D$2:D1856, $B$2:B1856, B1856)</f>
        <v>0.5625</v>
      </c>
    </row>
    <row r="1857" spans="1:41" x14ac:dyDescent="0.25">
      <c r="A1857" s="39">
        <v>46265</v>
      </c>
      <c r="B1857" t="s">
        <v>118</v>
      </c>
      <c r="C1857">
        <v>15</v>
      </c>
      <c r="D1857">
        <v>0</v>
      </c>
      <c r="E1857">
        <v>5</v>
      </c>
      <c r="F1857">
        <v>2</v>
      </c>
      <c r="G1857">
        <v>21</v>
      </c>
      <c r="H1857">
        <v>10</v>
      </c>
      <c r="I1857">
        <v>0.4</v>
      </c>
      <c r="J1857">
        <v>0.48</v>
      </c>
      <c r="K1857">
        <v>0</v>
      </c>
      <c r="L1857">
        <v>0</v>
      </c>
      <c r="M1857">
        <v>0</v>
      </c>
      <c r="N1857">
        <v>1</v>
      </c>
      <c r="O1857">
        <v>1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40">
        <f>AVERAGEIFS($C$2:C1857, $B$2:B1857, B1857)</f>
        <v>12.407407407407407</v>
      </c>
      <c r="AM1857" s="40">
        <f>AVERAGEIFS($I$2:I1857, $B$2:B1857, B1857)</f>
        <v>0.38333333333333336</v>
      </c>
      <c r="AN1857" s="40">
        <f>AVERAGEIFS($J$2:J1857, $B$2:B1857, B1857)</f>
        <v>0.44592592592592595</v>
      </c>
      <c r="AO1857" s="40">
        <f>AVERAGEIFS($D$2:D1857, $B$2:B1857, B1857)</f>
        <v>0.37037037037037035</v>
      </c>
    </row>
    <row r="1858" spans="1:41" x14ac:dyDescent="0.25">
      <c r="A1858" s="39">
        <v>46265</v>
      </c>
      <c r="B1858" t="s">
        <v>92</v>
      </c>
      <c r="C1858">
        <v>10</v>
      </c>
      <c r="D1858">
        <v>0</v>
      </c>
      <c r="E1858">
        <v>5</v>
      </c>
      <c r="F1858">
        <v>2</v>
      </c>
      <c r="G1858">
        <v>21</v>
      </c>
      <c r="H1858">
        <v>10</v>
      </c>
      <c r="I1858">
        <v>0.4</v>
      </c>
      <c r="J1858">
        <v>0.48</v>
      </c>
      <c r="K1858">
        <v>0</v>
      </c>
      <c r="L1858">
        <v>0</v>
      </c>
      <c r="M1858">
        <v>0</v>
      </c>
      <c r="N1858">
        <v>1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40">
        <f>AVERAGEIFS($C$2:C1858, $B$2:B1858, B1858)</f>
        <v>12.447368421052632</v>
      </c>
      <c r="AM1858" s="40">
        <f>AVERAGEIFS($I$2:I1858, $B$2:B1858, B1858)</f>
        <v>0.53947368421052633</v>
      </c>
      <c r="AN1858" s="40">
        <f>AVERAGEIFS($J$2:J1858, $B$2:B1858, B1858)</f>
        <v>0.51105263157894742</v>
      </c>
      <c r="AO1858" s="40">
        <f>AVERAGEIFS($D$2:D1858, $B$2:B1858, B1858)</f>
        <v>0.60526315789473684</v>
      </c>
    </row>
    <row r="1859" spans="1:41" x14ac:dyDescent="0.25">
      <c r="A1859" s="39">
        <v>46265</v>
      </c>
      <c r="B1859" t="s">
        <v>124</v>
      </c>
      <c r="C1859">
        <v>20</v>
      </c>
      <c r="D1859">
        <v>0</v>
      </c>
      <c r="E1859">
        <v>5</v>
      </c>
      <c r="F1859">
        <v>2</v>
      </c>
      <c r="G1859">
        <v>21</v>
      </c>
      <c r="H1859">
        <v>10</v>
      </c>
      <c r="I1859">
        <v>0.4</v>
      </c>
      <c r="J1859">
        <v>0.48</v>
      </c>
      <c r="K1859">
        <v>0</v>
      </c>
      <c r="L1859">
        <v>0</v>
      </c>
      <c r="M1859">
        <v>0</v>
      </c>
      <c r="N1859">
        <v>1</v>
      </c>
      <c r="O1859">
        <v>1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40">
        <f>AVERAGEIFS($C$2:C1859, $B$2:B1859, B1859)</f>
        <v>15.35483870967742</v>
      </c>
      <c r="AM1859" s="40">
        <f>AVERAGEIFS($I$2:I1859, $B$2:B1859, B1859)</f>
        <v>0.40483870967741936</v>
      </c>
      <c r="AN1859" s="40">
        <f>AVERAGEIFS($J$2:J1859, $B$2:B1859, B1859)</f>
        <v>0.46387096774193554</v>
      </c>
      <c r="AO1859" s="40">
        <f>AVERAGEIFS($D$2:D1859, $B$2:B1859, B1859)</f>
        <v>0.32258064516129031</v>
      </c>
    </row>
    <row r="1860" spans="1:41" x14ac:dyDescent="0.25">
      <c r="A1860" s="39">
        <v>46265</v>
      </c>
      <c r="B1860" t="s">
        <v>36</v>
      </c>
      <c r="C1860">
        <v>20</v>
      </c>
      <c r="D1860">
        <v>0</v>
      </c>
      <c r="E1860">
        <v>4</v>
      </c>
      <c r="F1860">
        <v>1</v>
      </c>
      <c r="G1860">
        <v>17</v>
      </c>
      <c r="H1860">
        <v>7</v>
      </c>
      <c r="I1860">
        <v>0.25</v>
      </c>
      <c r="J1860">
        <v>0.41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1</v>
      </c>
      <c r="AI1860">
        <v>0</v>
      </c>
      <c r="AJ1860">
        <v>0</v>
      </c>
      <c r="AK1860">
        <v>0</v>
      </c>
      <c r="AL1860" s="40">
        <f>AVERAGEIFS($C$2:C1860, $B$2:B1860, B1860)</f>
        <v>17.412500000000001</v>
      </c>
      <c r="AM1860" s="40">
        <f>AVERAGEIFS($I$2:I1860, $B$2:B1860, B1860)</f>
        <v>0.45937499999999998</v>
      </c>
      <c r="AN1860" s="40">
        <f>AVERAGEIFS($J$2:J1860, $B$2:B1860, B1860)</f>
        <v>0.47325</v>
      </c>
      <c r="AO1860" s="40">
        <f>AVERAGEIFS($D$2:D1860, $B$2:B1860, B1860)</f>
        <v>0.46250000000000002</v>
      </c>
    </row>
    <row r="1861" spans="1:41" x14ac:dyDescent="0.25">
      <c r="A1861" s="39">
        <v>46265</v>
      </c>
      <c r="B1861" t="s">
        <v>6</v>
      </c>
      <c r="C1861">
        <v>40</v>
      </c>
      <c r="D1861">
        <v>0</v>
      </c>
      <c r="E1861">
        <v>4</v>
      </c>
      <c r="F1861">
        <v>1</v>
      </c>
      <c r="G1861">
        <v>17</v>
      </c>
      <c r="H1861">
        <v>7</v>
      </c>
      <c r="I1861">
        <v>0.25</v>
      </c>
      <c r="J1861">
        <v>0.41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 s="40">
        <f>AVERAGEIFS($C$2:C1861, $B$2:B1861, B1861)</f>
        <v>24.551724137931036</v>
      </c>
      <c r="AM1861" s="40">
        <f>AVERAGEIFS($I$2:I1861, $B$2:B1861, B1861)</f>
        <v>0.54681034482758628</v>
      </c>
      <c r="AN1861" s="40">
        <f>AVERAGEIFS($J$2:J1861, $B$2:B1861, B1861)</f>
        <v>0.51732758620689656</v>
      </c>
      <c r="AO1861" s="40">
        <f>AVERAGEIFS($D$2:D1861, $B$2:B1861, B1861)</f>
        <v>0.59482758620689657</v>
      </c>
    </row>
    <row r="1862" spans="1:41" x14ac:dyDescent="0.25">
      <c r="A1862" s="39">
        <v>46265</v>
      </c>
      <c r="B1862" t="s">
        <v>34</v>
      </c>
      <c r="C1862">
        <v>13</v>
      </c>
      <c r="D1862">
        <v>0</v>
      </c>
      <c r="E1862">
        <v>4</v>
      </c>
      <c r="F1862">
        <v>1</v>
      </c>
      <c r="G1862">
        <v>17</v>
      </c>
      <c r="H1862">
        <v>7</v>
      </c>
      <c r="I1862">
        <v>0.25</v>
      </c>
      <c r="J1862">
        <v>0.41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1</v>
      </c>
      <c r="AI1862">
        <v>0</v>
      </c>
      <c r="AJ1862">
        <v>0</v>
      </c>
      <c r="AK1862">
        <v>0</v>
      </c>
      <c r="AL1862" s="40">
        <f>AVERAGEIFS($C$2:C1862, $B$2:B1862, B1862)</f>
        <v>19.074468085106382</v>
      </c>
      <c r="AM1862" s="40">
        <f>AVERAGEIFS($I$2:I1862, $B$2:B1862, B1862)</f>
        <v>0.46436170212765943</v>
      </c>
      <c r="AN1862" s="40">
        <f>AVERAGEIFS($J$2:J1862, $B$2:B1862, B1862)</f>
        <v>0.47893617021276613</v>
      </c>
      <c r="AO1862" s="40">
        <f>AVERAGEIFS($D$2:D1862, $B$2:B1862, B1862)</f>
        <v>0.40425531914893614</v>
      </c>
    </row>
    <row r="1863" spans="1:41" x14ac:dyDescent="0.25">
      <c r="A1863" s="39">
        <v>46265</v>
      </c>
      <c r="B1863" t="s">
        <v>242</v>
      </c>
      <c r="C1863">
        <v>24</v>
      </c>
      <c r="D1863">
        <v>0</v>
      </c>
      <c r="E1863">
        <v>4</v>
      </c>
      <c r="F1863">
        <v>1</v>
      </c>
      <c r="G1863">
        <v>17</v>
      </c>
      <c r="H1863">
        <v>7</v>
      </c>
      <c r="I1863">
        <v>0.25</v>
      </c>
      <c r="J1863">
        <v>0.41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 s="40">
        <f>AVERAGEIFS($C$2:C1863, $B$2:B1863, B1863)</f>
        <v>20.081632653061224</v>
      </c>
      <c r="AM1863" s="40">
        <f>AVERAGEIFS($I$2:I1863, $B$2:B1863, B1863)</f>
        <v>0.53367346938775506</v>
      </c>
      <c r="AN1863" s="40">
        <f>AVERAGEIFS($J$2:J1863, $B$2:B1863, B1863)</f>
        <v>0.52408163265306129</v>
      </c>
      <c r="AO1863" s="40">
        <f>AVERAGEIFS($D$2:D1863, $B$2:B1863, B1863)</f>
        <v>0.55102040816326525</v>
      </c>
    </row>
    <row r="1864" spans="1:41" x14ac:dyDescent="0.25">
      <c r="A1864" s="39">
        <v>46265</v>
      </c>
      <c r="B1864" t="s">
        <v>44</v>
      </c>
      <c r="C1864">
        <v>17</v>
      </c>
      <c r="D1864">
        <v>0</v>
      </c>
      <c r="E1864">
        <v>4</v>
      </c>
      <c r="F1864">
        <v>1</v>
      </c>
      <c r="G1864">
        <v>17</v>
      </c>
      <c r="H1864">
        <v>7</v>
      </c>
      <c r="I1864">
        <v>0.25</v>
      </c>
      <c r="J1864">
        <v>0.41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1</v>
      </c>
      <c r="AI1864">
        <v>0</v>
      </c>
      <c r="AJ1864">
        <v>0</v>
      </c>
      <c r="AK1864">
        <v>0</v>
      </c>
      <c r="AL1864" s="40">
        <f>AVERAGEIFS($C$2:C1864, $B$2:B1864, B1864)</f>
        <v>17.757575757575758</v>
      </c>
      <c r="AM1864" s="40">
        <f>AVERAGEIFS($I$2:I1864, $B$2:B1864, B1864)</f>
        <v>0.4883333333333334</v>
      </c>
      <c r="AN1864" s="40">
        <f>AVERAGEIFS($J$2:J1864, $B$2:B1864, B1864)</f>
        <v>0.50045454545454537</v>
      </c>
      <c r="AO1864" s="40">
        <f>AVERAGEIFS($D$2:D1864, $B$2:B1864, B1864)</f>
        <v>0.46969696969696972</v>
      </c>
    </row>
    <row r="1865" spans="1:41" x14ac:dyDescent="0.25">
      <c r="A1865" s="39">
        <v>46265</v>
      </c>
      <c r="B1865" t="s">
        <v>29</v>
      </c>
      <c r="C1865">
        <v>6</v>
      </c>
      <c r="D1865">
        <v>0</v>
      </c>
      <c r="E1865">
        <v>4</v>
      </c>
      <c r="F1865">
        <v>1</v>
      </c>
      <c r="G1865">
        <v>17</v>
      </c>
      <c r="H1865">
        <v>7</v>
      </c>
      <c r="I1865">
        <v>0.25</v>
      </c>
      <c r="J1865">
        <v>0.41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1</v>
      </c>
      <c r="AI1865">
        <v>0</v>
      </c>
      <c r="AJ1865">
        <v>0</v>
      </c>
      <c r="AK1865">
        <v>0</v>
      </c>
      <c r="AL1865" s="40">
        <f>AVERAGEIFS($C$2:C1865, $B$2:B1865, B1865)</f>
        <v>10.113207547169811</v>
      </c>
      <c r="AM1865" s="40">
        <f>AVERAGEIFS($I$2:I1865, $B$2:B1865, B1865)</f>
        <v>0.45811320754716978</v>
      </c>
      <c r="AN1865" s="40">
        <f>AVERAGEIFS($J$2:J1865, $B$2:B1865, B1865)</f>
        <v>0.48698113207547161</v>
      </c>
      <c r="AO1865" s="40">
        <f>AVERAGEIFS($D$2:D1865, $B$2:B1865, B1865)</f>
        <v>0.41509433962264153</v>
      </c>
    </row>
    <row r="1866" spans="1:41" x14ac:dyDescent="0.25">
      <c r="A1866" s="39">
        <v>46265</v>
      </c>
      <c r="B1866" t="s">
        <v>182</v>
      </c>
      <c r="C1866">
        <v>11</v>
      </c>
      <c r="D1866">
        <v>1</v>
      </c>
      <c r="E1866">
        <v>4</v>
      </c>
      <c r="F1866">
        <v>3</v>
      </c>
      <c r="G1866">
        <v>17</v>
      </c>
      <c r="H1866">
        <v>10</v>
      </c>
      <c r="I1866">
        <v>0.75</v>
      </c>
      <c r="J1866">
        <v>0.59</v>
      </c>
      <c r="K1866">
        <v>0</v>
      </c>
      <c r="L1866">
        <v>0</v>
      </c>
      <c r="M1866">
        <v>1</v>
      </c>
      <c r="N1866">
        <v>1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40">
        <f>AVERAGEIFS($C$2:C1866, $B$2:B1866, B1866)</f>
        <v>10.806451612903226</v>
      </c>
      <c r="AM1866" s="40">
        <f>AVERAGEIFS($I$2:I1866, $B$2:B1866, B1866)</f>
        <v>0.58870967741935487</v>
      </c>
      <c r="AN1866" s="40">
        <f>AVERAGEIFS($J$2:J1866, $B$2:B1866, B1866)</f>
        <v>0.53645161290322585</v>
      </c>
      <c r="AO1866" s="40">
        <f>AVERAGEIFS($D$2:D1866, $B$2:B1866, B1866)</f>
        <v>0.61290322580645162</v>
      </c>
    </row>
    <row r="1867" spans="1:41" x14ac:dyDescent="0.25">
      <c r="A1867" s="39">
        <v>46265</v>
      </c>
      <c r="B1867" t="s">
        <v>2</v>
      </c>
      <c r="C1867">
        <v>31</v>
      </c>
      <c r="D1867">
        <v>1</v>
      </c>
      <c r="E1867">
        <v>4</v>
      </c>
      <c r="F1867">
        <v>3</v>
      </c>
      <c r="G1867">
        <v>17</v>
      </c>
      <c r="H1867">
        <v>10</v>
      </c>
      <c r="I1867">
        <v>0.75</v>
      </c>
      <c r="J1867">
        <v>0.59</v>
      </c>
      <c r="K1867">
        <v>0</v>
      </c>
      <c r="L1867">
        <v>0</v>
      </c>
      <c r="M1867">
        <v>1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40">
        <f>AVERAGEIFS($C$2:C1867, $B$2:B1867, B1867)</f>
        <v>24.591549295774648</v>
      </c>
      <c r="AM1867" s="40">
        <f>AVERAGEIFS($I$2:I1867, $B$2:B1867, B1867)</f>
        <v>0.50746478873239431</v>
      </c>
      <c r="AN1867" s="40">
        <f>AVERAGEIFS($J$2:J1867, $B$2:B1867, B1867)</f>
        <v>0.52661971830985932</v>
      </c>
      <c r="AO1867" s="40">
        <f>AVERAGEIFS($D$2:D1867, $B$2:B1867, B1867)</f>
        <v>0.49295774647887325</v>
      </c>
    </row>
    <row r="1868" spans="1:41" x14ac:dyDescent="0.25">
      <c r="A1868" s="39">
        <v>46265</v>
      </c>
      <c r="B1868" t="s">
        <v>113</v>
      </c>
      <c r="C1868">
        <v>22</v>
      </c>
      <c r="D1868">
        <v>1</v>
      </c>
      <c r="E1868">
        <v>4</v>
      </c>
      <c r="F1868">
        <v>3</v>
      </c>
      <c r="G1868">
        <v>17</v>
      </c>
      <c r="H1868">
        <v>10</v>
      </c>
      <c r="I1868">
        <v>0.75</v>
      </c>
      <c r="J1868">
        <v>0.59</v>
      </c>
      <c r="K1868">
        <v>0</v>
      </c>
      <c r="L1868">
        <v>0</v>
      </c>
      <c r="M1868">
        <v>1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40">
        <f>AVERAGEIFS($C$2:C1868, $B$2:B1868, B1868)</f>
        <v>20.220338983050848</v>
      </c>
      <c r="AM1868" s="40">
        <f>AVERAGEIFS($I$2:I1868, $B$2:B1868, B1868)</f>
        <v>0.52966101694915257</v>
      </c>
      <c r="AN1868" s="40">
        <f>AVERAGEIFS($J$2:J1868, $B$2:B1868, B1868)</f>
        <v>0.51779661016949163</v>
      </c>
      <c r="AO1868" s="40">
        <f>AVERAGEIFS($D$2:D1868, $B$2:B1868, B1868)</f>
        <v>0.61016949152542377</v>
      </c>
    </row>
    <row r="1869" spans="1:41" x14ac:dyDescent="0.25">
      <c r="A1869" s="39">
        <v>46265</v>
      </c>
      <c r="B1869" t="s">
        <v>90</v>
      </c>
      <c r="C1869">
        <v>37</v>
      </c>
      <c r="D1869">
        <v>1</v>
      </c>
      <c r="E1869">
        <v>4</v>
      </c>
      <c r="F1869">
        <v>3</v>
      </c>
      <c r="G1869">
        <v>17</v>
      </c>
      <c r="H1869">
        <v>10</v>
      </c>
      <c r="I1869">
        <v>0.75</v>
      </c>
      <c r="J1869">
        <v>0.59</v>
      </c>
      <c r="K1869">
        <v>0</v>
      </c>
      <c r="L1869">
        <v>0</v>
      </c>
      <c r="M1869">
        <v>1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40">
        <f>AVERAGEIFS($C$2:C1869, $B$2:B1869, B1869)</f>
        <v>19.738461538461539</v>
      </c>
      <c r="AM1869" s="40">
        <f>AVERAGEIFS($I$2:I1869, $B$2:B1869, B1869)</f>
        <v>0.56769230769230772</v>
      </c>
      <c r="AN1869" s="40">
        <f>AVERAGEIFS($J$2:J1869, $B$2:B1869, B1869)</f>
        <v>0.5276923076923079</v>
      </c>
      <c r="AO1869" s="40">
        <f>AVERAGEIFS($D$2:D1869, $B$2:B1869, B1869)</f>
        <v>0.6</v>
      </c>
    </row>
    <row r="1870" spans="1:41" x14ac:dyDescent="0.25">
      <c r="A1870" s="39">
        <v>46265</v>
      </c>
      <c r="B1870" t="s">
        <v>124</v>
      </c>
      <c r="C1870">
        <v>12</v>
      </c>
      <c r="D1870">
        <v>1</v>
      </c>
      <c r="E1870">
        <v>4</v>
      </c>
      <c r="F1870">
        <v>3</v>
      </c>
      <c r="G1870">
        <v>17</v>
      </c>
      <c r="H1870">
        <v>10</v>
      </c>
      <c r="I1870">
        <v>0.75</v>
      </c>
      <c r="J1870">
        <v>0.59</v>
      </c>
      <c r="K1870">
        <v>0</v>
      </c>
      <c r="L1870">
        <v>0</v>
      </c>
      <c r="M1870">
        <v>1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40">
        <f>AVERAGEIFS($C$2:C1870, $B$2:B1870, B1870)</f>
        <v>15.25</v>
      </c>
      <c r="AM1870" s="40">
        <f>AVERAGEIFS($I$2:I1870, $B$2:B1870, B1870)</f>
        <v>0.41562500000000002</v>
      </c>
      <c r="AN1870" s="40">
        <f>AVERAGEIFS($J$2:J1870, $B$2:B1870, B1870)</f>
        <v>0.46781250000000002</v>
      </c>
      <c r="AO1870" s="40">
        <f>AVERAGEIFS($D$2:D1870, $B$2:B1870, B1870)</f>
        <v>0.34375</v>
      </c>
    </row>
    <row r="1871" spans="1:41" x14ac:dyDescent="0.25">
      <c r="A1871" s="39">
        <v>46265</v>
      </c>
      <c r="B1871" t="s">
        <v>243</v>
      </c>
      <c r="C1871">
        <v>8</v>
      </c>
      <c r="D1871">
        <v>1</v>
      </c>
      <c r="E1871">
        <v>4</v>
      </c>
      <c r="F1871">
        <v>3</v>
      </c>
      <c r="G1871">
        <v>17</v>
      </c>
      <c r="H1871">
        <v>10</v>
      </c>
      <c r="I1871">
        <v>0.75</v>
      </c>
      <c r="J1871">
        <v>0.59</v>
      </c>
      <c r="K1871">
        <v>0</v>
      </c>
      <c r="L1871">
        <v>0</v>
      </c>
      <c r="M1871">
        <v>1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40">
        <f>AVERAGEIFS($C$2:C1871, $B$2:B1871, B1871)</f>
        <v>9.5384615384615383</v>
      </c>
      <c r="AM1871" s="40">
        <f>AVERAGEIFS($I$2:I1871, $B$2:B1871, B1871)</f>
        <v>0.3692307692307692</v>
      </c>
      <c r="AN1871" s="40">
        <f>AVERAGEIFS($J$2:J1871, $B$2:B1871, B1871)</f>
        <v>0.42384615384615387</v>
      </c>
      <c r="AO1871" s="40">
        <f>AVERAGEIFS($D$2:D1871, $B$2:B1871, B1871)</f>
        <v>0.34615384615384615</v>
      </c>
    </row>
    <row r="1872" spans="1:41" x14ac:dyDescent="0.25">
      <c r="A1872" s="39">
        <v>46265</v>
      </c>
      <c r="B1872" t="s">
        <v>119</v>
      </c>
      <c r="C1872">
        <v>10</v>
      </c>
      <c r="D1872">
        <v>1</v>
      </c>
      <c r="E1872">
        <v>3</v>
      </c>
      <c r="F1872">
        <v>3</v>
      </c>
      <c r="G1872">
        <v>11</v>
      </c>
      <c r="H1872">
        <v>9</v>
      </c>
      <c r="I1872">
        <v>1</v>
      </c>
      <c r="J1872">
        <v>0.82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1</v>
      </c>
      <c r="AD1872">
        <v>0</v>
      </c>
      <c r="AE1872">
        <v>0</v>
      </c>
      <c r="AF1872">
        <v>1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40">
        <f>AVERAGEIFS($C$2:C1872, $B$2:B1872, B1872)</f>
        <v>15.895522388059701</v>
      </c>
      <c r="AM1872" s="40">
        <f>AVERAGEIFS($I$2:I1872, $B$2:B1872, B1872)</f>
        <v>0.56567164179104479</v>
      </c>
      <c r="AN1872" s="40">
        <f>AVERAGEIFS($J$2:J1872, $B$2:B1872, B1872)</f>
        <v>0.53656716417910433</v>
      </c>
      <c r="AO1872" s="40">
        <f>AVERAGEIFS($D$2:D1872, $B$2:B1872, B1872)</f>
        <v>0.55223880597014929</v>
      </c>
    </row>
    <row r="1873" spans="1:41" x14ac:dyDescent="0.25">
      <c r="A1873" s="39">
        <v>46265</v>
      </c>
      <c r="B1873" t="s">
        <v>150</v>
      </c>
      <c r="C1873">
        <v>24</v>
      </c>
      <c r="D1873">
        <v>1</v>
      </c>
      <c r="E1873">
        <v>3</v>
      </c>
      <c r="F1873">
        <v>3</v>
      </c>
      <c r="G1873">
        <v>11</v>
      </c>
      <c r="H1873">
        <v>9</v>
      </c>
      <c r="I1873">
        <v>1</v>
      </c>
      <c r="J1873">
        <v>0.82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1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1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40">
        <f>AVERAGEIFS($C$2:C1873, $B$2:B1873, B1873)</f>
        <v>21.529411764705884</v>
      </c>
      <c r="AM1873" s="40">
        <f>AVERAGEIFS($I$2:I1873, $B$2:B1873, B1873)</f>
        <v>0.50588235294117645</v>
      </c>
      <c r="AN1873" s="40">
        <f>AVERAGEIFS($J$2:J1873, $B$2:B1873, B1873)</f>
        <v>0.51294117647058823</v>
      </c>
      <c r="AO1873" s="40">
        <f>AVERAGEIFS($D$2:D1873, $B$2:B1873, B1873)</f>
        <v>0.5</v>
      </c>
    </row>
    <row r="1874" spans="1:41" x14ac:dyDescent="0.25">
      <c r="A1874" s="39">
        <v>46265</v>
      </c>
      <c r="B1874" t="s">
        <v>36</v>
      </c>
      <c r="C1874">
        <v>5</v>
      </c>
      <c r="D1874">
        <v>1</v>
      </c>
      <c r="E1874">
        <v>3</v>
      </c>
      <c r="F1874">
        <v>3</v>
      </c>
      <c r="G1874">
        <v>11</v>
      </c>
      <c r="H1874">
        <v>9</v>
      </c>
      <c r="I1874">
        <v>1</v>
      </c>
      <c r="J1874">
        <v>0.82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1</v>
      </c>
      <c r="AD1874">
        <v>0</v>
      </c>
      <c r="AE1874">
        <v>0</v>
      </c>
      <c r="AF1874">
        <v>1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40">
        <f>AVERAGEIFS($C$2:C1874, $B$2:B1874, B1874)</f>
        <v>17.25925925925926</v>
      </c>
      <c r="AM1874" s="40">
        <f>AVERAGEIFS($I$2:I1874, $B$2:B1874, B1874)</f>
        <v>0.4660493827160494</v>
      </c>
      <c r="AN1874" s="40">
        <f>AVERAGEIFS($J$2:J1874, $B$2:B1874, B1874)</f>
        <v>0.47753086419753088</v>
      </c>
      <c r="AO1874" s="40">
        <f>AVERAGEIFS($D$2:D1874, $B$2:B1874, B1874)</f>
        <v>0.46913580246913578</v>
      </c>
    </row>
    <row r="1875" spans="1:41" x14ac:dyDescent="0.25">
      <c r="A1875" s="39">
        <v>46265</v>
      </c>
      <c r="B1875" t="s">
        <v>182</v>
      </c>
      <c r="C1875">
        <v>12</v>
      </c>
      <c r="D1875">
        <v>1</v>
      </c>
      <c r="E1875">
        <v>3</v>
      </c>
      <c r="F1875">
        <v>3</v>
      </c>
      <c r="G1875">
        <v>11</v>
      </c>
      <c r="H1875">
        <v>9</v>
      </c>
      <c r="I1875">
        <v>1</v>
      </c>
      <c r="J1875">
        <v>0.82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1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1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40">
        <f>AVERAGEIFS($C$2:C1875, $B$2:B1875, B1875)</f>
        <v>10.84375</v>
      </c>
      <c r="AM1875" s="40">
        <f>AVERAGEIFS($I$2:I1875, $B$2:B1875, B1875)</f>
        <v>0.6015625</v>
      </c>
      <c r="AN1875" s="40">
        <f>AVERAGEIFS($J$2:J1875, $B$2:B1875, B1875)</f>
        <v>0.54531250000000009</v>
      </c>
      <c r="AO1875" s="40">
        <f>AVERAGEIFS($D$2:D1875, $B$2:B1875, B1875)</f>
        <v>0.625</v>
      </c>
    </row>
    <row r="1876" spans="1:41" x14ac:dyDescent="0.25">
      <c r="A1876" s="39">
        <v>46265</v>
      </c>
      <c r="B1876" t="s">
        <v>34</v>
      </c>
      <c r="C1876">
        <v>15</v>
      </c>
      <c r="D1876">
        <v>1</v>
      </c>
      <c r="E1876">
        <v>3</v>
      </c>
      <c r="F1876">
        <v>3</v>
      </c>
      <c r="G1876">
        <v>11</v>
      </c>
      <c r="H1876">
        <v>9</v>
      </c>
      <c r="I1876">
        <v>1</v>
      </c>
      <c r="J1876">
        <v>0.82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1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1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40">
        <f>AVERAGEIFS($C$2:C1876, $B$2:B1876, B1876)</f>
        <v>19.03157894736842</v>
      </c>
      <c r="AM1876" s="40">
        <f>AVERAGEIFS($I$2:I1876, $B$2:B1876, B1876)</f>
        <v>0.46999999999999986</v>
      </c>
      <c r="AN1876" s="40">
        <f>AVERAGEIFS($J$2:J1876, $B$2:B1876, B1876)</f>
        <v>0.48252631578947386</v>
      </c>
      <c r="AO1876" s="40">
        <f>AVERAGEIFS($D$2:D1876, $B$2:B1876, B1876)</f>
        <v>0.41052631578947368</v>
      </c>
    </row>
    <row r="1877" spans="1:41" x14ac:dyDescent="0.25">
      <c r="A1877" s="39">
        <v>46265</v>
      </c>
      <c r="B1877" t="s">
        <v>6</v>
      </c>
      <c r="C1877">
        <v>19</v>
      </c>
      <c r="D1877">
        <v>1</v>
      </c>
      <c r="E1877">
        <v>3</v>
      </c>
      <c r="F1877">
        <v>3</v>
      </c>
      <c r="G1877">
        <v>11</v>
      </c>
      <c r="H1877">
        <v>9</v>
      </c>
      <c r="I1877">
        <v>1</v>
      </c>
      <c r="J1877">
        <v>0.82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1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1</v>
      </c>
      <c r="AD1877">
        <v>0</v>
      </c>
      <c r="AE1877">
        <v>0</v>
      </c>
      <c r="AF1877">
        <v>1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40">
        <f>AVERAGEIFS($C$2:C1877, $B$2:B1877, B1877)</f>
        <v>24.504273504273506</v>
      </c>
      <c r="AM1877" s="40">
        <f>AVERAGEIFS($I$2:I1877, $B$2:B1877, B1877)</f>
        <v>0.55068376068376079</v>
      </c>
      <c r="AN1877" s="40">
        <f>AVERAGEIFS($J$2:J1877, $B$2:B1877, B1877)</f>
        <v>0.51991452991452991</v>
      </c>
      <c r="AO1877" s="40">
        <f>AVERAGEIFS($D$2:D1877, $B$2:B1877, B1877)</f>
        <v>0.59829059829059827</v>
      </c>
    </row>
    <row r="1878" spans="1:41" x14ac:dyDescent="0.25">
      <c r="A1878" s="39">
        <v>46265</v>
      </c>
      <c r="B1878" t="s">
        <v>113</v>
      </c>
      <c r="C1878">
        <v>15</v>
      </c>
      <c r="D1878">
        <v>0</v>
      </c>
      <c r="E1878">
        <v>3</v>
      </c>
      <c r="F1878">
        <v>0</v>
      </c>
      <c r="G1878">
        <v>11</v>
      </c>
      <c r="H1878">
        <v>2</v>
      </c>
      <c r="I1878">
        <v>0</v>
      </c>
      <c r="J1878">
        <v>0.18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40">
        <f>AVERAGEIFS($C$2:C1878, $B$2:B1878, B1878)</f>
        <v>20.133333333333333</v>
      </c>
      <c r="AM1878" s="40">
        <f>AVERAGEIFS($I$2:I1878, $B$2:B1878, B1878)</f>
        <v>0.52083333333333337</v>
      </c>
      <c r="AN1878" s="40">
        <f>AVERAGEIFS($J$2:J1878, $B$2:B1878, B1878)</f>
        <v>0.51216666666666677</v>
      </c>
      <c r="AO1878" s="40">
        <f>AVERAGEIFS($D$2:D1878, $B$2:B1878, B1878)</f>
        <v>0.6</v>
      </c>
    </row>
    <row r="1879" spans="1:41" x14ac:dyDescent="0.25">
      <c r="A1879" s="39">
        <v>46265</v>
      </c>
      <c r="B1879" t="s">
        <v>90</v>
      </c>
      <c r="C1879">
        <v>9</v>
      </c>
      <c r="D1879">
        <v>0</v>
      </c>
      <c r="E1879">
        <v>3</v>
      </c>
      <c r="F1879">
        <v>0</v>
      </c>
      <c r="G1879">
        <v>11</v>
      </c>
      <c r="H1879">
        <v>2</v>
      </c>
      <c r="I1879">
        <v>0</v>
      </c>
      <c r="J1879">
        <v>0.18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40">
        <f>AVERAGEIFS($C$2:C1879, $B$2:B1879, B1879)</f>
        <v>19.575757575757574</v>
      </c>
      <c r="AM1879" s="40">
        <f>AVERAGEIFS($I$2:I1879, $B$2:B1879, B1879)</f>
        <v>0.55909090909090908</v>
      </c>
      <c r="AN1879" s="40">
        <f>AVERAGEIFS($J$2:J1879, $B$2:B1879, B1879)</f>
        <v>0.52242424242424257</v>
      </c>
      <c r="AO1879" s="40">
        <f>AVERAGEIFS($D$2:D1879, $B$2:B1879, B1879)</f>
        <v>0.59090909090909094</v>
      </c>
    </row>
    <row r="1880" spans="1:41" x14ac:dyDescent="0.25">
      <c r="A1880" s="39">
        <v>46265</v>
      </c>
      <c r="B1880" t="s">
        <v>124</v>
      </c>
      <c r="C1880">
        <v>12</v>
      </c>
      <c r="D1880">
        <v>0</v>
      </c>
      <c r="E1880">
        <v>3</v>
      </c>
      <c r="F1880">
        <v>0</v>
      </c>
      <c r="G1880">
        <v>11</v>
      </c>
      <c r="H1880">
        <v>2</v>
      </c>
      <c r="I1880">
        <v>0</v>
      </c>
      <c r="J1880">
        <v>0.18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40">
        <f>AVERAGEIFS($C$2:C1880, $B$2:B1880, B1880)</f>
        <v>15.151515151515152</v>
      </c>
      <c r="AM1880" s="40">
        <f>AVERAGEIFS($I$2:I1880, $B$2:B1880, B1880)</f>
        <v>0.40303030303030307</v>
      </c>
      <c r="AN1880" s="40">
        <f>AVERAGEIFS($J$2:J1880, $B$2:B1880, B1880)</f>
        <v>0.45909090909090911</v>
      </c>
      <c r="AO1880" s="40">
        <f>AVERAGEIFS($D$2:D1880, $B$2:B1880, B1880)</f>
        <v>0.33333333333333331</v>
      </c>
    </row>
    <row r="1881" spans="1:41" x14ac:dyDescent="0.25">
      <c r="A1881" s="39">
        <v>46265</v>
      </c>
      <c r="B1881" t="s">
        <v>1</v>
      </c>
      <c r="C1881">
        <v>15</v>
      </c>
      <c r="D1881">
        <v>0</v>
      </c>
      <c r="E1881">
        <v>3</v>
      </c>
      <c r="F1881">
        <v>0</v>
      </c>
      <c r="G1881">
        <v>11</v>
      </c>
      <c r="H1881">
        <v>2</v>
      </c>
      <c r="I1881">
        <v>0</v>
      </c>
      <c r="J1881">
        <v>0.18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 s="40">
        <f>AVERAGEIFS($C$2:C1881, $B$2:B1881, B1881)</f>
        <v>26.073529411764707</v>
      </c>
      <c r="AM1881" s="40">
        <f>AVERAGEIFS($I$2:I1881, $B$2:B1881, B1881)</f>
        <v>0.50808823529411773</v>
      </c>
      <c r="AN1881" s="40">
        <f>AVERAGEIFS($J$2:J1881, $B$2:B1881, B1881)</f>
        <v>0.50441176470588256</v>
      </c>
      <c r="AO1881" s="40">
        <f>AVERAGEIFS($D$2:D1881, $B$2:B1881, B1881)</f>
        <v>0.52941176470588236</v>
      </c>
    </row>
    <row r="1882" spans="1:41" x14ac:dyDescent="0.25">
      <c r="A1882" s="39">
        <v>46265</v>
      </c>
      <c r="B1882" t="s">
        <v>243</v>
      </c>
      <c r="C1882">
        <v>6</v>
      </c>
      <c r="D1882">
        <v>0</v>
      </c>
      <c r="E1882">
        <v>3</v>
      </c>
      <c r="F1882">
        <v>0</v>
      </c>
      <c r="G1882">
        <v>11</v>
      </c>
      <c r="H1882">
        <v>2</v>
      </c>
      <c r="I1882">
        <v>0</v>
      </c>
      <c r="J1882">
        <v>0.18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 s="40">
        <f>AVERAGEIFS($C$2:C1882, $B$2:B1882, B1882)</f>
        <v>9.4074074074074066</v>
      </c>
      <c r="AM1882" s="40">
        <f>AVERAGEIFS($I$2:I1882, $B$2:B1882, B1882)</f>
        <v>0.35555555555555557</v>
      </c>
      <c r="AN1882" s="40">
        <f>AVERAGEIFS($J$2:J1882, $B$2:B1882, B1882)</f>
        <v>0.41481481481481486</v>
      </c>
      <c r="AO1882" s="40">
        <f>AVERAGEIFS($D$2:D1882, $B$2:B1882, B1882)</f>
        <v>0.33333333333333331</v>
      </c>
    </row>
    <row r="1883" spans="1:41" x14ac:dyDescent="0.25">
      <c r="A1883" s="39">
        <v>46265</v>
      </c>
      <c r="B1883" t="s">
        <v>242</v>
      </c>
      <c r="C1883">
        <v>1</v>
      </c>
      <c r="D1883">
        <v>0</v>
      </c>
      <c r="E1883">
        <v>3</v>
      </c>
      <c r="F1883">
        <v>0</v>
      </c>
      <c r="G1883">
        <v>11</v>
      </c>
      <c r="H1883">
        <v>2</v>
      </c>
      <c r="I1883">
        <v>0</v>
      </c>
      <c r="J1883">
        <v>0.18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 s="40">
        <f>AVERAGEIFS($C$2:C1883, $B$2:B1883, B1883)</f>
        <v>19.7</v>
      </c>
      <c r="AM1883" s="40">
        <f>AVERAGEIFS($I$2:I1883, $B$2:B1883, B1883)</f>
        <v>0.52300000000000002</v>
      </c>
      <c r="AN1883" s="40">
        <f>AVERAGEIFS($J$2:J1883, $B$2:B1883, B1883)</f>
        <v>0.5172000000000001</v>
      </c>
      <c r="AO1883" s="40">
        <f>AVERAGEIFS($D$2:D1883, $B$2:B1883, B1883)</f>
        <v>0.54</v>
      </c>
    </row>
    <row r="1884" spans="1:41" x14ac:dyDescent="0.25">
      <c r="A1884" s="39">
        <v>46268</v>
      </c>
      <c r="B1884" t="s">
        <v>36</v>
      </c>
      <c r="C1884">
        <v>23</v>
      </c>
      <c r="D1884">
        <v>1</v>
      </c>
      <c r="E1884">
        <v>5</v>
      </c>
      <c r="F1884">
        <v>3</v>
      </c>
      <c r="G1884">
        <v>19</v>
      </c>
      <c r="H1884">
        <v>9</v>
      </c>
      <c r="I1884">
        <v>0.6</v>
      </c>
      <c r="J1884">
        <v>0.47</v>
      </c>
      <c r="K1884">
        <v>1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1</v>
      </c>
      <c r="AH1884">
        <v>0</v>
      </c>
      <c r="AI1884">
        <v>0</v>
      </c>
      <c r="AJ1884">
        <v>0</v>
      </c>
      <c r="AK1884">
        <v>0</v>
      </c>
      <c r="AL1884" s="40">
        <f>AVERAGEIFS($C$2:C1884, $B$2:B1884, B1884)</f>
        <v>17.329268292682926</v>
      </c>
      <c r="AM1884" s="40">
        <f>AVERAGEIFS($I$2:I1884, $B$2:B1884, B1884)</f>
        <v>0.46768292682926832</v>
      </c>
      <c r="AN1884" s="40">
        <f>AVERAGEIFS($J$2:J1884, $B$2:B1884, B1884)</f>
        <v>0.47743902439024388</v>
      </c>
      <c r="AO1884" s="40">
        <f>AVERAGEIFS($D$2:D1884, $B$2:B1884, B1884)</f>
        <v>0.47560975609756095</v>
      </c>
    </row>
    <row r="1885" spans="1:41" x14ac:dyDescent="0.25">
      <c r="A1885" s="39">
        <v>46268</v>
      </c>
      <c r="B1885" t="s">
        <v>4</v>
      </c>
      <c r="C1885">
        <v>7</v>
      </c>
      <c r="D1885">
        <v>1</v>
      </c>
      <c r="E1885">
        <v>5</v>
      </c>
      <c r="F1885">
        <v>3</v>
      </c>
      <c r="G1885">
        <v>19</v>
      </c>
      <c r="H1885">
        <v>9</v>
      </c>
      <c r="I1885">
        <v>0.6</v>
      </c>
      <c r="J1885">
        <v>0.47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1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 s="40">
        <f>AVERAGEIFS($C$2:C1885, $B$2:B1885, B1885)</f>
        <v>24.05</v>
      </c>
      <c r="AM1885" s="40">
        <f>AVERAGEIFS($I$2:I1885, $B$2:B1885, B1885)</f>
        <v>0.46333333333333332</v>
      </c>
      <c r="AN1885" s="40">
        <f>AVERAGEIFS($J$2:J1885, $B$2:B1885, B1885)</f>
        <v>0.47666666666666652</v>
      </c>
      <c r="AO1885" s="40">
        <f>AVERAGEIFS($D$2:D1885, $B$2:B1885, B1885)</f>
        <v>0.41666666666666669</v>
      </c>
    </row>
    <row r="1886" spans="1:41" x14ac:dyDescent="0.25">
      <c r="A1886" s="39">
        <v>46268</v>
      </c>
      <c r="B1886" t="s">
        <v>6</v>
      </c>
      <c r="C1886">
        <v>27</v>
      </c>
      <c r="D1886">
        <v>1</v>
      </c>
      <c r="E1886">
        <v>5</v>
      </c>
      <c r="F1886">
        <v>3</v>
      </c>
      <c r="G1886">
        <v>19</v>
      </c>
      <c r="H1886">
        <v>9</v>
      </c>
      <c r="I1886">
        <v>0.6</v>
      </c>
      <c r="J1886">
        <v>0.47</v>
      </c>
      <c r="K1886">
        <v>1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 s="40">
        <f>AVERAGEIFS($C$2:C1886, $B$2:B1886, B1886)</f>
        <v>24.525423728813561</v>
      </c>
      <c r="AM1886" s="40">
        <f>AVERAGEIFS($I$2:I1886, $B$2:B1886, B1886)</f>
        <v>0.55110169491525429</v>
      </c>
      <c r="AN1886" s="40">
        <f>AVERAGEIFS($J$2:J1886, $B$2:B1886, B1886)</f>
        <v>0.51949152542372878</v>
      </c>
      <c r="AO1886" s="40">
        <f>AVERAGEIFS($D$2:D1886, $B$2:B1886, B1886)</f>
        <v>0.60169491525423724</v>
      </c>
    </row>
    <row r="1887" spans="1:41" x14ac:dyDescent="0.25">
      <c r="A1887" s="39">
        <v>46268</v>
      </c>
      <c r="B1887" t="s">
        <v>38</v>
      </c>
      <c r="C1887">
        <v>23</v>
      </c>
      <c r="D1887">
        <v>1</v>
      </c>
      <c r="E1887">
        <v>5</v>
      </c>
      <c r="F1887">
        <v>3</v>
      </c>
      <c r="G1887">
        <v>19</v>
      </c>
      <c r="H1887">
        <v>9</v>
      </c>
      <c r="I1887">
        <v>0.6</v>
      </c>
      <c r="J1887">
        <v>0.47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1</v>
      </c>
      <c r="AH1887">
        <v>0</v>
      </c>
      <c r="AI1887">
        <v>0</v>
      </c>
      <c r="AJ1887">
        <v>0</v>
      </c>
      <c r="AK1887">
        <v>0</v>
      </c>
      <c r="AL1887" s="40">
        <f>AVERAGEIFS($C$2:C1887, $B$2:B1887, B1887)</f>
        <v>16.870129870129869</v>
      </c>
      <c r="AM1887" s="40">
        <f>AVERAGEIFS($I$2:I1887, $B$2:B1887, B1887)</f>
        <v>0.55844155844155841</v>
      </c>
      <c r="AN1887" s="40">
        <f>AVERAGEIFS($J$2:J1887, $B$2:B1887, B1887)</f>
        <v>0.54233766233766245</v>
      </c>
      <c r="AO1887" s="40">
        <f>AVERAGEIFS($D$2:D1887, $B$2:B1887, B1887)</f>
        <v>0.61038961038961037</v>
      </c>
    </row>
    <row r="1888" spans="1:41" x14ac:dyDescent="0.25">
      <c r="A1888" s="39">
        <v>46268</v>
      </c>
      <c r="B1888" t="s">
        <v>90</v>
      </c>
      <c r="C1888">
        <v>20</v>
      </c>
      <c r="D1888">
        <v>1</v>
      </c>
      <c r="E1888">
        <v>5</v>
      </c>
      <c r="F1888">
        <v>3</v>
      </c>
      <c r="G1888">
        <v>19</v>
      </c>
      <c r="H1888">
        <v>9</v>
      </c>
      <c r="I1888">
        <v>0.6</v>
      </c>
      <c r="J1888">
        <v>0.47</v>
      </c>
      <c r="K1888">
        <v>1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1</v>
      </c>
      <c r="AH1888">
        <v>0</v>
      </c>
      <c r="AI1888">
        <v>0</v>
      </c>
      <c r="AJ1888">
        <v>0</v>
      </c>
      <c r="AK1888">
        <v>0</v>
      </c>
      <c r="AL1888" s="40">
        <f>AVERAGEIFS($C$2:C1888, $B$2:B1888, B1888)</f>
        <v>19.582089552238806</v>
      </c>
      <c r="AM1888" s="40">
        <f>AVERAGEIFS($I$2:I1888, $B$2:B1888, B1888)</f>
        <v>0.55970149253731338</v>
      </c>
      <c r="AN1888" s="40">
        <f>AVERAGEIFS($J$2:J1888, $B$2:B1888, B1888)</f>
        <v>0.52164179104477626</v>
      </c>
      <c r="AO1888" s="40">
        <f>AVERAGEIFS($D$2:D1888, $B$2:B1888, B1888)</f>
        <v>0.59701492537313428</v>
      </c>
    </row>
    <row r="1889" spans="1:41" x14ac:dyDescent="0.25">
      <c r="A1889" s="39">
        <v>46268</v>
      </c>
      <c r="B1889" t="s">
        <v>65</v>
      </c>
      <c r="C1889">
        <v>8</v>
      </c>
      <c r="D1889">
        <v>1</v>
      </c>
      <c r="E1889">
        <v>5</v>
      </c>
      <c r="F1889">
        <v>3</v>
      </c>
      <c r="G1889">
        <v>19</v>
      </c>
      <c r="H1889">
        <v>9</v>
      </c>
      <c r="I1889">
        <v>0.6</v>
      </c>
      <c r="J1889">
        <v>0.47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1</v>
      </c>
      <c r="AH1889">
        <v>0</v>
      </c>
      <c r="AI1889">
        <v>0</v>
      </c>
      <c r="AJ1889">
        <v>0</v>
      </c>
      <c r="AK1889">
        <v>0</v>
      </c>
      <c r="AL1889" s="40">
        <f>AVERAGEIFS($C$2:C1889, $B$2:B1889, B1889)</f>
        <v>17.278688524590162</v>
      </c>
      <c r="AM1889" s="40">
        <f>AVERAGEIFS($I$2:I1889, $B$2:B1889, B1889)</f>
        <v>0.50081967213114764</v>
      </c>
      <c r="AN1889" s="40">
        <f>AVERAGEIFS($J$2:J1889, $B$2:B1889, B1889)</f>
        <v>0.493606557377049</v>
      </c>
      <c r="AO1889" s="40">
        <f>AVERAGEIFS($D$2:D1889, $B$2:B1889, B1889)</f>
        <v>0.55737704918032782</v>
      </c>
    </row>
    <row r="1890" spans="1:41" x14ac:dyDescent="0.25">
      <c r="A1890" s="39">
        <v>46268</v>
      </c>
      <c r="B1890" t="s">
        <v>92</v>
      </c>
      <c r="C1890">
        <v>15</v>
      </c>
      <c r="D1890">
        <v>1</v>
      </c>
      <c r="E1890">
        <v>5</v>
      </c>
      <c r="F1890">
        <v>3</v>
      </c>
      <c r="G1890">
        <v>19</v>
      </c>
      <c r="H1890">
        <v>9</v>
      </c>
      <c r="I1890">
        <v>0.6</v>
      </c>
      <c r="J1890">
        <v>0.47</v>
      </c>
      <c r="K1890">
        <v>1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1</v>
      </c>
      <c r="AH1890">
        <v>0</v>
      </c>
      <c r="AI1890">
        <v>0</v>
      </c>
      <c r="AJ1890">
        <v>0</v>
      </c>
      <c r="AK1890">
        <v>0</v>
      </c>
      <c r="AL1890" s="40">
        <f>AVERAGEIFS($C$2:C1890, $B$2:B1890, B1890)</f>
        <v>12.512820512820513</v>
      </c>
      <c r="AM1890" s="40">
        <f>AVERAGEIFS($I$2:I1890, $B$2:B1890, B1890)</f>
        <v>0.5410256410256411</v>
      </c>
      <c r="AN1890" s="40">
        <f>AVERAGEIFS($J$2:J1890, $B$2:B1890, B1890)</f>
        <v>0.51</v>
      </c>
      <c r="AO1890" s="40">
        <f>AVERAGEIFS($D$2:D1890, $B$2:B1890, B1890)</f>
        <v>0.61538461538461542</v>
      </c>
    </row>
    <row r="1891" spans="1:41" x14ac:dyDescent="0.25">
      <c r="A1891" s="39">
        <v>46268</v>
      </c>
      <c r="B1891" t="s">
        <v>182</v>
      </c>
      <c r="C1891">
        <v>15</v>
      </c>
      <c r="D1891">
        <v>0</v>
      </c>
      <c r="E1891">
        <v>5</v>
      </c>
      <c r="F1891">
        <v>2</v>
      </c>
      <c r="G1891">
        <v>19</v>
      </c>
      <c r="H1891">
        <v>10</v>
      </c>
      <c r="I1891">
        <v>0.4</v>
      </c>
      <c r="J1891">
        <v>0.53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1</v>
      </c>
      <c r="AI1891">
        <v>1</v>
      </c>
      <c r="AJ1891">
        <v>0</v>
      </c>
      <c r="AK1891">
        <v>0</v>
      </c>
      <c r="AL1891" s="40">
        <f>AVERAGEIFS($C$2:C1891, $B$2:B1891, B1891)</f>
        <v>10.969696969696969</v>
      </c>
      <c r="AM1891" s="40">
        <f>AVERAGEIFS($I$2:I1891, $B$2:B1891, B1891)</f>
        <v>0.59545454545454546</v>
      </c>
      <c r="AN1891" s="40">
        <f>AVERAGEIFS($J$2:J1891, $B$2:B1891, B1891)</f>
        <v>0.54484848484848492</v>
      </c>
      <c r="AO1891" s="40">
        <f>AVERAGEIFS($D$2:D1891, $B$2:B1891, B1891)</f>
        <v>0.60606060606060608</v>
      </c>
    </row>
    <row r="1892" spans="1:41" x14ac:dyDescent="0.25">
      <c r="A1892" s="39">
        <v>46268</v>
      </c>
      <c r="B1892" t="s">
        <v>1</v>
      </c>
      <c r="C1892">
        <v>37</v>
      </c>
      <c r="D1892">
        <v>0</v>
      </c>
      <c r="E1892">
        <v>5</v>
      </c>
      <c r="F1892">
        <v>2</v>
      </c>
      <c r="G1892">
        <v>19</v>
      </c>
      <c r="H1892">
        <v>10</v>
      </c>
      <c r="I1892">
        <v>0.4</v>
      </c>
      <c r="J1892">
        <v>0.53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1</v>
      </c>
      <c r="AI1892">
        <v>1</v>
      </c>
      <c r="AJ1892">
        <v>0</v>
      </c>
      <c r="AK1892">
        <v>0</v>
      </c>
      <c r="AL1892" s="40">
        <f>AVERAGEIFS($C$2:C1892, $B$2:B1892, B1892)</f>
        <v>26.231884057971016</v>
      </c>
      <c r="AM1892" s="40">
        <f>AVERAGEIFS($I$2:I1892, $B$2:B1892, B1892)</f>
        <v>0.50652173913043486</v>
      </c>
      <c r="AN1892" s="40">
        <f>AVERAGEIFS($J$2:J1892, $B$2:B1892, B1892)</f>
        <v>0.50478260869565239</v>
      </c>
      <c r="AO1892" s="40">
        <f>AVERAGEIFS($D$2:D1892, $B$2:B1892, B1892)</f>
        <v>0.52173913043478259</v>
      </c>
    </row>
    <row r="1893" spans="1:41" x14ac:dyDescent="0.25">
      <c r="A1893" s="39">
        <v>46268</v>
      </c>
      <c r="B1893" t="s">
        <v>34</v>
      </c>
      <c r="C1893">
        <v>16</v>
      </c>
      <c r="D1893">
        <v>0</v>
      </c>
      <c r="E1893">
        <v>5</v>
      </c>
      <c r="F1893">
        <v>2</v>
      </c>
      <c r="G1893">
        <v>19</v>
      </c>
      <c r="H1893">
        <v>10</v>
      </c>
      <c r="I1893">
        <v>0.4</v>
      </c>
      <c r="J1893">
        <v>0.53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1</v>
      </c>
      <c r="AI1893">
        <v>1</v>
      </c>
      <c r="AJ1893">
        <v>0</v>
      </c>
      <c r="AK1893">
        <v>0</v>
      </c>
      <c r="AL1893" s="40">
        <f>AVERAGEIFS($C$2:C1893, $B$2:B1893, B1893)</f>
        <v>19</v>
      </c>
      <c r="AM1893" s="40">
        <f>AVERAGEIFS($I$2:I1893, $B$2:B1893, B1893)</f>
        <v>0.46927083333333314</v>
      </c>
      <c r="AN1893" s="40">
        <f>AVERAGEIFS($J$2:J1893, $B$2:B1893, B1893)</f>
        <v>0.48302083333333351</v>
      </c>
      <c r="AO1893" s="40">
        <f>AVERAGEIFS($D$2:D1893, $B$2:B1893, B1893)</f>
        <v>0.40625</v>
      </c>
    </row>
    <row r="1894" spans="1:41" x14ac:dyDescent="0.25">
      <c r="A1894" s="39">
        <v>46268</v>
      </c>
      <c r="B1894" t="s">
        <v>113</v>
      </c>
      <c r="C1894">
        <v>32</v>
      </c>
      <c r="D1894">
        <v>0</v>
      </c>
      <c r="E1894">
        <v>5</v>
      </c>
      <c r="F1894">
        <v>2</v>
      </c>
      <c r="G1894">
        <v>19</v>
      </c>
      <c r="H1894">
        <v>10</v>
      </c>
      <c r="I1894">
        <v>0.4</v>
      </c>
      <c r="J1894">
        <v>0.53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1</v>
      </c>
      <c r="AI1894">
        <v>1</v>
      </c>
      <c r="AJ1894">
        <v>0</v>
      </c>
      <c r="AK1894">
        <v>0</v>
      </c>
      <c r="AL1894" s="40">
        <f>AVERAGEIFS($C$2:C1894, $B$2:B1894, B1894)</f>
        <v>20.327868852459016</v>
      </c>
      <c r="AM1894" s="40">
        <f>AVERAGEIFS($I$2:I1894, $B$2:B1894, B1894)</f>
        <v>0.51885245901639343</v>
      </c>
      <c r="AN1894" s="40">
        <f>AVERAGEIFS($J$2:J1894, $B$2:B1894, B1894)</f>
        <v>0.51245901639344271</v>
      </c>
      <c r="AO1894" s="40">
        <f>AVERAGEIFS($D$2:D1894, $B$2:B1894, B1894)</f>
        <v>0.5901639344262295</v>
      </c>
    </row>
    <row r="1895" spans="1:41" x14ac:dyDescent="0.25">
      <c r="A1895" s="39">
        <v>46268</v>
      </c>
      <c r="B1895" t="s">
        <v>3</v>
      </c>
      <c r="C1895">
        <v>17</v>
      </c>
      <c r="D1895">
        <v>0</v>
      </c>
      <c r="E1895">
        <v>5</v>
      </c>
      <c r="F1895">
        <v>2</v>
      </c>
      <c r="G1895">
        <v>19</v>
      </c>
      <c r="H1895">
        <v>10</v>
      </c>
      <c r="I1895">
        <v>0.4</v>
      </c>
      <c r="J1895">
        <v>0.53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1</v>
      </c>
      <c r="AI1895">
        <v>1</v>
      </c>
      <c r="AJ1895">
        <v>0</v>
      </c>
      <c r="AK1895">
        <v>0</v>
      </c>
      <c r="AL1895" s="40">
        <f>AVERAGEIFS($C$2:C1895, $B$2:B1895, B1895)</f>
        <v>19.473684210526315</v>
      </c>
      <c r="AM1895" s="40">
        <f>AVERAGEIFS($I$2:I1895, $B$2:B1895, B1895)</f>
        <v>0.50789473684210518</v>
      </c>
      <c r="AN1895" s="40">
        <f>AVERAGEIFS($J$2:J1895, $B$2:B1895, B1895)</f>
        <v>0.49473684210526298</v>
      </c>
      <c r="AO1895" s="40">
        <f>AVERAGEIFS($D$2:D1895, $B$2:B1895, B1895)</f>
        <v>0.47368421052631576</v>
      </c>
    </row>
    <row r="1896" spans="1:41" x14ac:dyDescent="0.25">
      <c r="A1896" s="39">
        <v>46268</v>
      </c>
      <c r="B1896" t="s">
        <v>88</v>
      </c>
      <c r="C1896">
        <v>21</v>
      </c>
      <c r="D1896">
        <v>0</v>
      </c>
      <c r="E1896">
        <v>5</v>
      </c>
      <c r="F1896">
        <v>2</v>
      </c>
      <c r="G1896">
        <v>19</v>
      </c>
      <c r="H1896">
        <v>10</v>
      </c>
      <c r="I1896">
        <v>0.4</v>
      </c>
      <c r="J1896">
        <v>0.53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1</v>
      </c>
      <c r="AJ1896">
        <v>0</v>
      </c>
      <c r="AK1896">
        <v>0</v>
      </c>
      <c r="AL1896" s="40">
        <f>AVERAGEIFS($C$2:C1896, $B$2:B1896, B1896)</f>
        <v>16.584615384615386</v>
      </c>
      <c r="AM1896" s="40">
        <f>AVERAGEIFS($I$2:I1896, $B$2:B1896, B1896)</f>
        <v>0.48076923076923078</v>
      </c>
      <c r="AN1896" s="40">
        <f>AVERAGEIFS($J$2:J1896, $B$2:B1896, B1896)</f>
        <v>0.49384615384615377</v>
      </c>
      <c r="AO1896" s="40">
        <f>AVERAGEIFS($D$2:D1896, $B$2:B1896, B1896)</f>
        <v>0.49230769230769234</v>
      </c>
    </row>
    <row r="1897" spans="1:41" x14ac:dyDescent="0.25">
      <c r="A1897" s="39">
        <v>46271</v>
      </c>
      <c r="B1897" t="s">
        <v>118</v>
      </c>
      <c r="C1897">
        <v>23</v>
      </c>
      <c r="D1897">
        <v>1</v>
      </c>
      <c r="E1897">
        <v>5</v>
      </c>
      <c r="F1897">
        <v>3</v>
      </c>
      <c r="G1897">
        <v>21</v>
      </c>
      <c r="H1897">
        <v>12</v>
      </c>
      <c r="I1897">
        <v>0.6</v>
      </c>
      <c r="J1897">
        <v>0.56999999999999995</v>
      </c>
      <c r="K1897">
        <v>0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0</v>
      </c>
      <c r="AI1897">
        <v>0</v>
      </c>
      <c r="AJ1897">
        <v>0</v>
      </c>
      <c r="AK1897">
        <v>0</v>
      </c>
      <c r="AL1897" s="40">
        <f>AVERAGEIFS($C$2:C1897, $B$2:B1897, B1897)</f>
        <v>12.785714285714286</v>
      </c>
      <c r="AM1897" s="40">
        <f>AVERAGEIFS($I$2:I1897, $B$2:B1897, B1897)</f>
        <v>0.39107142857142863</v>
      </c>
      <c r="AN1897" s="40">
        <f>AVERAGEIFS($J$2:J1897, $B$2:B1897, B1897)</f>
        <v>0.4503571428571429</v>
      </c>
      <c r="AO1897" s="40">
        <f>AVERAGEIFS($D$2:D1897, $B$2:B1897, B1897)</f>
        <v>0.39285714285714285</v>
      </c>
    </row>
    <row r="1898" spans="1:41" x14ac:dyDescent="0.25">
      <c r="A1898" s="39">
        <v>46271</v>
      </c>
      <c r="B1898" t="s">
        <v>92</v>
      </c>
      <c r="C1898">
        <v>11</v>
      </c>
      <c r="D1898">
        <v>1</v>
      </c>
      <c r="E1898">
        <v>5</v>
      </c>
      <c r="F1898">
        <v>3</v>
      </c>
      <c r="G1898">
        <v>21</v>
      </c>
      <c r="H1898">
        <v>12</v>
      </c>
      <c r="I1898">
        <v>0.6</v>
      </c>
      <c r="J1898">
        <v>0.56999999999999995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1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1</v>
      </c>
      <c r="AH1898">
        <v>0</v>
      </c>
      <c r="AI1898">
        <v>0</v>
      </c>
      <c r="AJ1898">
        <v>0</v>
      </c>
      <c r="AK1898">
        <v>0</v>
      </c>
      <c r="AL1898" s="40">
        <f>AVERAGEIFS($C$2:C1898, $B$2:B1898, B1898)</f>
        <v>12.475</v>
      </c>
      <c r="AM1898" s="40">
        <f>AVERAGEIFS($I$2:I1898, $B$2:B1898, B1898)</f>
        <v>0.54250000000000009</v>
      </c>
      <c r="AN1898" s="40">
        <f>AVERAGEIFS($J$2:J1898, $B$2:B1898, B1898)</f>
        <v>0.51150000000000007</v>
      </c>
      <c r="AO1898" s="40">
        <f>AVERAGEIFS($D$2:D1898, $B$2:B1898, B1898)</f>
        <v>0.625</v>
      </c>
    </row>
    <row r="1899" spans="1:41" x14ac:dyDescent="0.25">
      <c r="A1899" s="39">
        <v>46271</v>
      </c>
      <c r="B1899" t="s">
        <v>124</v>
      </c>
      <c r="C1899">
        <v>27</v>
      </c>
      <c r="D1899">
        <v>1</v>
      </c>
      <c r="E1899">
        <v>5</v>
      </c>
      <c r="F1899">
        <v>3</v>
      </c>
      <c r="G1899">
        <v>21</v>
      </c>
      <c r="H1899">
        <v>12</v>
      </c>
      <c r="I1899">
        <v>0.6</v>
      </c>
      <c r="J1899">
        <v>0.56999999999999995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1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1</v>
      </c>
      <c r="AH1899">
        <v>0</v>
      </c>
      <c r="AI1899">
        <v>0</v>
      </c>
      <c r="AJ1899">
        <v>0</v>
      </c>
      <c r="AK1899">
        <v>0</v>
      </c>
      <c r="AL1899" s="40">
        <f>AVERAGEIFS($C$2:C1899, $B$2:B1899, B1899)</f>
        <v>15.5</v>
      </c>
      <c r="AM1899" s="40">
        <f>AVERAGEIFS($I$2:I1899, $B$2:B1899, B1899)</f>
        <v>0.4088235294117647</v>
      </c>
      <c r="AN1899" s="40">
        <f>AVERAGEIFS($J$2:J1899, $B$2:B1899, B1899)</f>
        <v>0.46235294117647063</v>
      </c>
      <c r="AO1899" s="40">
        <f>AVERAGEIFS($D$2:D1899, $B$2:B1899, B1899)</f>
        <v>0.35294117647058826</v>
      </c>
    </row>
    <row r="1900" spans="1:41" x14ac:dyDescent="0.25">
      <c r="A1900" s="39">
        <v>46271</v>
      </c>
      <c r="B1900" t="s">
        <v>65</v>
      </c>
      <c r="C1900">
        <v>35</v>
      </c>
      <c r="D1900">
        <v>1</v>
      </c>
      <c r="E1900">
        <v>5</v>
      </c>
      <c r="F1900">
        <v>3</v>
      </c>
      <c r="G1900">
        <v>21</v>
      </c>
      <c r="H1900">
        <v>12</v>
      </c>
      <c r="I1900">
        <v>0.6</v>
      </c>
      <c r="J1900">
        <v>0.56999999999999995</v>
      </c>
      <c r="K1900">
        <v>0</v>
      </c>
      <c r="L1900">
        <v>0</v>
      </c>
      <c r="M1900">
        <v>0</v>
      </c>
      <c r="N1900">
        <v>1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1</v>
      </c>
      <c r="AH1900">
        <v>0</v>
      </c>
      <c r="AI1900">
        <v>0</v>
      </c>
      <c r="AJ1900">
        <v>0</v>
      </c>
      <c r="AK1900">
        <v>0</v>
      </c>
      <c r="AL1900" s="40">
        <f>AVERAGEIFS($C$2:C1900, $B$2:B1900, B1900)</f>
        <v>17.56451612903226</v>
      </c>
      <c r="AM1900" s="40">
        <f>AVERAGEIFS($I$2:I1900, $B$2:B1900, B1900)</f>
        <v>0.50241935483870981</v>
      </c>
      <c r="AN1900" s="40">
        <f>AVERAGEIFS($J$2:J1900, $B$2:B1900, B1900)</f>
        <v>0.49483870967741916</v>
      </c>
      <c r="AO1900" s="40">
        <f>AVERAGEIFS($D$2:D1900, $B$2:B1900, B1900)</f>
        <v>0.56451612903225812</v>
      </c>
    </row>
    <row r="1901" spans="1:41" x14ac:dyDescent="0.25">
      <c r="A1901" s="39">
        <v>46271</v>
      </c>
      <c r="B1901" t="s">
        <v>38</v>
      </c>
      <c r="C1901">
        <v>29</v>
      </c>
      <c r="D1901">
        <v>1</v>
      </c>
      <c r="E1901">
        <v>5</v>
      </c>
      <c r="F1901">
        <v>3</v>
      </c>
      <c r="G1901">
        <v>21</v>
      </c>
      <c r="H1901">
        <v>12</v>
      </c>
      <c r="I1901">
        <v>0.6</v>
      </c>
      <c r="J1901">
        <v>0.56999999999999995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1</v>
      </c>
      <c r="AH1901">
        <v>0</v>
      </c>
      <c r="AI1901">
        <v>0</v>
      </c>
      <c r="AJ1901">
        <v>0</v>
      </c>
      <c r="AK1901">
        <v>0</v>
      </c>
      <c r="AL1901" s="40">
        <f>AVERAGEIFS($C$2:C1901, $B$2:B1901, B1901)</f>
        <v>17.025641025641026</v>
      </c>
      <c r="AM1901" s="40">
        <f>AVERAGEIFS($I$2:I1901, $B$2:B1901, B1901)</f>
        <v>0.55897435897435899</v>
      </c>
      <c r="AN1901" s="40">
        <f>AVERAGEIFS($J$2:J1901, $B$2:B1901, B1901)</f>
        <v>0.54269230769230781</v>
      </c>
      <c r="AO1901" s="40">
        <f>AVERAGEIFS($D$2:D1901, $B$2:B1901, B1901)</f>
        <v>0.61538461538461542</v>
      </c>
    </row>
    <row r="1902" spans="1:41" x14ac:dyDescent="0.25">
      <c r="A1902" s="39">
        <v>46271</v>
      </c>
      <c r="B1902" t="s">
        <v>34</v>
      </c>
      <c r="C1902">
        <v>34</v>
      </c>
      <c r="D1902">
        <v>1</v>
      </c>
      <c r="E1902">
        <v>5</v>
      </c>
      <c r="F1902">
        <v>3</v>
      </c>
      <c r="G1902">
        <v>21</v>
      </c>
      <c r="H1902">
        <v>12</v>
      </c>
      <c r="I1902">
        <v>0.6</v>
      </c>
      <c r="J1902">
        <v>0.56999999999999995</v>
      </c>
      <c r="K1902">
        <v>0</v>
      </c>
      <c r="L1902">
        <v>0</v>
      </c>
      <c r="M1902">
        <v>0</v>
      </c>
      <c r="N1902">
        <v>1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1</v>
      </c>
      <c r="AH1902">
        <v>0</v>
      </c>
      <c r="AI1902">
        <v>0</v>
      </c>
      <c r="AJ1902">
        <v>0</v>
      </c>
      <c r="AK1902">
        <v>0</v>
      </c>
      <c r="AL1902" s="40">
        <f>AVERAGEIFS($C$2:C1902, $B$2:B1902, B1902)</f>
        <v>19.154639175257731</v>
      </c>
      <c r="AM1902" s="40">
        <f>AVERAGEIFS($I$2:I1902, $B$2:B1902, B1902)</f>
        <v>0.47061855670103075</v>
      </c>
      <c r="AN1902" s="40">
        <f>AVERAGEIFS($J$2:J1902, $B$2:B1902, B1902)</f>
        <v>0.48391752577319608</v>
      </c>
      <c r="AO1902" s="40">
        <f>AVERAGEIFS($D$2:D1902, $B$2:B1902, B1902)</f>
        <v>0.41237113402061853</v>
      </c>
    </row>
    <row r="1903" spans="1:41" x14ac:dyDescent="0.25">
      <c r="A1903" s="39">
        <v>46271</v>
      </c>
      <c r="B1903" t="s">
        <v>6</v>
      </c>
      <c r="C1903">
        <v>46</v>
      </c>
      <c r="D1903">
        <v>1</v>
      </c>
      <c r="E1903">
        <v>5</v>
      </c>
      <c r="F1903">
        <v>3</v>
      </c>
      <c r="G1903">
        <v>21</v>
      </c>
      <c r="H1903">
        <v>12</v>
      </c>
      <c r="I1903">
        <v>0.6</v>
      </c>
      <c r="J1903">
        <v>0.56999999999999995</v>
      </c>
      <c r="K1903">
        <v>0</v>
      </c>
      <c r="L1903">
        <v>0</v>
      </c>
      <c r="M1903">
        <v>0</v>
      </c>
      <c r="N1903">
        <v>1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1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1</v>
      </c>
      <c r="AH1903">
        <v>0</v>
      </c>
      <c r="AI1903">
        <v>0</v>
      </c>
      <c r="AJ1903">
        <v>0</v>
      </c>
      <c r="AK1903">
        <v>0</v>
      </c>
      <c r="AL1903" s="40">
        <f>AVERAGEIFS($C$2:C1903, $B$2:B1903, B1903)</f>
        <v>24.705882352941178</v>
      </c>
      <c r="AM1903" s="40">
        <f>AVERAGEIFS($I$2:I1903, $B$2:B1903, B1903)</f>
        <v>0.55151260504201682</v>
      </c>
      <c r="AN1903" s="40">
        <f>AVERAGEIFS($J$2:J1903, $B$2:B1903, B1903)</f>
        <v>0.51991596638655457</v>
      </c>
      <c r="AO1903" s="40">
        <f>AVERAGEIFS($D$2:D1903, $B$2:B1903, B1903)</f>
        <v>0.60504201680672265</v>
      </c>
    </row>
    <row r="1904" spans="1:41" x14ac:dyDescent="0.25">
      <c r="A1904" s="39">
        <v>46271</v>
      </c>
      <c r="B1904" t="s">
        <v>36</v>
      </c>
      <c r="C1904">
        <v>31</v>
      </c>
      <c r="D1904">
        <v>0</v>
      </c>
      <c r="E1904">
        <v>5</v>
      </c>
      <c r="F1904">
        <v>2</v>
      </c>
      <c r="G1904">
        <v>21</v>
      </c>
      <c r="H1904">
        <v>9</v>
      </c>
      <c r="I1904">
        <v>0.4</v>
      </c>
      <c r="J1904">
        <v>0.43</v>
      </c>
      <c r="K1904">
        <v>0</v>
      </c>
      <c r="L1904">
        <v>0</v>
      </c>
      <c r="M1904">
        <v>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1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40">
        <f>AVERAGEIFS($C$2:C1904, $B$2:B1904, B1904)</f>
        <v>17.493975903614459</v>
      </c>
      <c r="AM1904" s="40">
        <f>AVERAGEIFS($I$2:I1904, $B$2:B1904, B1904)</f>
        <v>0.46686746987951805</v>
      </c>
      <c r="AN1904" s="40">
        <f>AVERAGEIFS($J$2:J1904, $B$2:B1904, B1904)</f>
        <v>0.47686746987951806</v>
      </c>
      <c r="AO1904" s="40">
        <f>AVERAGEIFS($D$2:D1904, $B$2:B1904, B1904)</f>
        <v>0.46987951807228917</v>
      </c>
    </row>
    <row r="1905" spans="1:41" x14ac:dyDescent="0.25">
      <c r="A1905" s="39">
        <v>46271</v>
      </c>
      <c r="B1905" t="s">
        <v>150</v>
      </c>
      <c r="C1905">
        <v>41</v>
      </c>
      <c r="D1905">
        <v>0</v>
      </c>
      <c r="E1905">
        <v>5</v>
      </c>
      <c r="F1905">
        <v>2</v>
      </c>
      <c r="G1905">
        <v>21</v>
      </c>
      <c r="H1905">
        <v>9</v>
      </c>
      <c r="I1905">
        <v>0.4</v>
      </c>
      <c r="J1905">
        <v>0.43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1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40">
        <f>AVERAGEIFS($C$2:C1905, $B$2:B1905, B1905)</f>
        <v>22.085714285714285</v>
      </c>
      <c r="AM1905" s="40">
        <f>AVERAGEIFS($I$2:I1905, $B$2:B1905, B1905)</f>
        <v>0.50285714285714278</v>
      </c>
      <c r="AN1905" s="40">
        <f>AVERAGEIFS($J$2:J1905, $B$2:B1905, B1905)</f>
        <v>0.51057142857142856</v>
      </c>
      <c r="AO1905" s="40">
        <f>AVERAGEIFS($D$2:D1905, $B$2:B1905, B1905)</f>
        <v>0.48571428571428571</v>
      </c>
    </row>
    <row r="1906" spans="1:41" x14ac:dyDescent="0.25">
      <c r="A1906" s="39">
        <v>46271</v>
      </c>
      <c r="B1906" t="s">
        <v>113</v>
      </c>
      <c r="C1906">
        <v>45</v>
      </c>
      <c r="D1906">
        <v>0</v>
      </c>
      <c r="E1906">
        <v>5</v>
      </c>
      <c r="F1906">
        <v>2</v>
      </c>
      <c r="G1906">
        <v>21</v>
      </c>
      <c r="H1906">
        <v>9</v>
      </c>
      <c r="I1906">
        <v>0.4</v>
      </c>
      <c r="J1906">
        <v>0.43</v>
      </c>
      <c r="K1906">
        <v>0</v>
      </c>
      <c r="L1906">
        <v>0</v>
      </c>
      <c r="M1906">
        <v>1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1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40">
        <f>AVERAGEIFS($C$2:C1906, $B$2:B1906, B1906)</f>
        <v>20.725806451612904</v>
      </c>
      <c r="AM1906" s="40">
        <f>AVERAGEIFS($I$2:I1906, $B$2:B1906, B1906)</f>
        <v>0.51693548387096766</v>
      </c>
      <c r="AN1906" s="40">
        <f>AVERAGEIFS($J$2:J1906, $B$2:B1906, B1906)</f>
        <v>0.51112903225806461</v>
      </c>
      <c r="AO1906" s="40">
        <f>AVERAGEIFS($D$2:D1906, $B$2:B1906, B1906)</f>
        <v>0.58064516129032262</v>
      </c>
    </row>
    <row r="1907" spans="1:41" x14ac:dyDescent="0.25">
      <c r="A1907" s="39">
        <v>46271</v>
      </c>
      <c r="B1907" t="s">
        <v>3</v>
      </c>
      <c r="C1907">
        <v>18</v>
      </c>
      <c r="D1907">
        <v>0</v>
      </c>
      <c r="E1907">
        <v>5</v>
      </c>
      <c r="F1907">
        <v>2</v>
      </c>
      <c r="G1907">
        <v>21</v>
      </c>
      <c r="H1907">
        <v>9</v>
      </c>
      <c r="I1907">
        <v>0.4</v>
      </c>
      <c r="J1907">
        <v>0.43</v>
      </c>
      <c r="K1907">
        <v>0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1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40">
        <f>AVERAGEIFS($C$2:C1907, $B$2:B1907, B1907)</f>
        <v>19.399999999999999</v>
      </c>
      <c r="AM1907" s="40">
        <f>AVERAGEIFS($I$2:I1907, $B$2:B1907, B1907)</f>
        <v>0.50249999999999995</v>
      </c>
      <c r="AN1907" s="40">
        <f>AVERAGEIFS($J$2:J1907, $B$2:B1907, B1907)</f>
        <v>0.49149999999999983</v>
      </c>
      <c r="AO1907" s="40">
        <f>AVERAGEIFS($D$2:D1907, $B$2:B1907, B1907)</f>
        <v>0.45</v>
      </c>
    </row>
    <row r="1908" spans="1:41" x14ac:dyDescent="0.25">
      <c r="A1908" s="39">
        <v>46271</v>
      </c>
      <c r="B1908" t="s">
        <v>29</v>
      </c>
      <c r="C1908">
        <v>21</v>
      </c>
      <c r="D1908">
        <v>0</v>
      </c>
      <c r="E1908">
        <v>5</v>
      </c>
      <c r="F1908">
        <v>2</v>
      </c>
      <c r="G1908">
        <v>21</v>
      </c>
      <c r="H1908">
        <v>9</v>
      </c>
      <c r="I1908">
        <v>0.4</v>
      </c>
      <c r="J1908">
        <v>0.43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40">
        <f>AVERAGEIFS($C$2:C1908, $B$2:B1908, B1908)</f>
        <v>10.314814814814815</v>
      </c>
      <c r="AM1908" s="40">
        <f>AVERAGEIFS($I$2:I1908, $B$2:B1908, B1908)</f>
        <v>0.45703703703703696</v>
      </c>
      <c r="AN1908" s="40">
        <f>AVERAGEIFS($J$2:J1908, $B$2:B1908, B1908)</f>
        <v>0.48592592592592582</v>
      </c>
      <c r="AO1908" s="40">
        <f>AVERAGEIFS($D$2:D1908, $B$2:B1908, B1908)</f>
        <v>0.40740740740740738</v>
      </c>
    </row>
    <row r="1909" spans="1:41" x14ac:dyDescent="0.25">
      <c r="A1909" s="39">
        <v>46271</v>
      </c>
      <c r="B1909" t="s">
        <v>243</v>
      </c>
      <c r="C1909">
        <v>14</v>
      </c>
      <c r="D1909">
        <v>0</v>
      </c>
      <c r="E1909">
        <v>5</v>
      </c>
      <c r="F1909">
        <v>2</v>
      </c>
      <c r="G1909">
        <v>21</v>
      </c>
      <c r="H1909">
        <v>9</v>
      </c>
      <c r="I1909">
        <v>0.4</v>
      </c>
      <c r="J1909">
        <v>0.43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40">
        <f>AVERAGEIFS($C$2:C1909, $B$2:B1909, B1909)</f>
        <v>9.5714285714285712</v>
      </c>
      <c r="AM1909" s="40">
        <f>AVERAGEIFS($I$2:I1909, $B$2:B1909, B1909)</f>
        <v>0.35714285714285715</v>
      </c>
      <c r="AN1909" s="40">
        <f>AVERAGEIFS($J$2:J1909, $B$2:B1909, B1909)</f>
        <v>0.41535714285714287</v>
      </c>
      <c r="AO1909" s="40">
        <f>AVERAGEIFS($D$2:D1909, $B$2:B1909, B1909)</f>
        <v>0.32142857142857145</v>
      </c>
    </row>
    <row r="1910" spans="1:41" x14ac:dyDescent="0.25">
      <c r="A1910" s="39">
        <v>46271</v>
      </c>
      <c r="B1910" t="s">
        <v>16</v>
      </c>
      <c r="C1910">
        <v>17</v>
      </c>
      <c r="D1910">
        <v>0</v>
      </c>
      <c r="E1910">
        <v>5</v>
      </c>
      <c r="F1910">
        <v>2</v>
      </c>
      <c r="G1910">
        <v>21</v>
      </c>
      <c r="H1910">
        <v>9</v>
      </c>
      <c r="I1910">
        <v>0.4</v>
      </c>
      <c r="J1910">
        <v>0.43</v>
      </c>
      <c r="K1910">
        <v>0</v>
      </c>
      <c r="L1910">
        <v>0</v>
      </c>
      <c r="M1910">
        <v>1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40">
        <f>AVERAGEIFS($C$2:C1910, $B$2:B1910, B1910)</f>
        <v>18.125</v>
      </c>
      <c r="AM1910" s="40">
        <f>AVERAGEIFS($I$2:I1910, $B$2:B1910, B1910)</f>
        <v>0.59375</v>
      </c>
      <c r="AN1910" s="40">
        <f>AVERAGEIFS($J$2:J1910, $B$2:B1910, B1910)</f>
        <v>0.55562499999999992</v>
      </c>
      <c r="AO1910" s="40">
        <f>AVERAGEIFS($D$2:D1910, $B$2:B1910, B1910)</f>
        <v>0.5625</v>
      </c>
    </row>
    <row r="1911" spans="1:41" x14ac:dyDescent="0.25">
      <c r="A1911" s="39">
        <v>46275</v>
      </c>
      <c r="B1911" t="s">
        <v>113</v>
      </c>
      <c r="C1911">
        <v>24</v>
      </c>
      <c r="D1911">
        <v>1</v>
      </c>
      <c r="E1911">
        <v>4</v>
      </c>
      <c r="F1911">
        <v>3</v>
      </c>
      <c r="G1911">
        <v>17</v>
      </c>
      <c r="H1911">
        <v>11</v>
      </c>
      <c r="I1911">
        <v>0.75</v>
      </c>
      <c r="J1911">
        <v>0.65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1</v>
      </c>
      <c r="AH1911">
        <v>1</v>
      </c>
      <c r="AI1911">
        <v>0</v>
      </c>
      <c r="AJ1911">
        <v>0</v>
      </c>
      <c r="AK1911">
        <v>0</v>
      </c>
      <c r="AL1911" s="40">
        <f>AVERAGEIFS($C$2:C1911, $B$2:B1911, B1911)</f>
        <v>20.777777777777779</v>
      </c>
      <c r="AM1911" s="40">
        <f>AVERAGEIFS($I$2:I1911, $B$2:B1911, B1911)</f>
        <v>0.52063492063492056</v>
      </c>
      <c r="AN1911" s="40">
        <f>AVERAGEIFS($J$2:J1911, $B$2:B1911, B1911)</f>
        <v>0.51333333333333342</v>
      </c>
      <c r="AO1911" s="40">
        <f>AVERAGEIFS($D$2:D1911, $B$2:B1911, B1911)</f>
        <v>0.58730158730158732</v>
      </c>
    </row>
    <row r="1912" spans="1:41" x14ac:dyDescent="0.25">
      <c r="A1912" s="39">
        <v>46275</v>
      </c>
      <c r="B1912" t="s">
        <v>6</v>
      </c>
      <c r="C1912">
        <v>37</v>
      </c>
      <c r="D1912">
        <v>1</v>
      </c>
      <c r="E1912">
        <v>4</v>
      </c>
      <c r="F1912">
        <v>3</v>
      </c>
      <c r="G1912">
        <v>17</v>
      </c>
      <c r="H1912">
        <v>11</v>
      </c>
      <c r="I1912">
        <v>0.75</v>
      </c>
      <c r="J1912">
        <v>0.65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1</v>
      </c>
      <c r="AH1912">
        <v>1</v>
      </c>
      <c r="AI1912">
        <v>0</v>
      </c>
      <c r="AJ1912">
        <v>0</v>
      </c>
      <c r="AK1912">
        <v>0</v>
      </c>
      <c r="AL1912" s="40">
        <f>AVERAGEIFS($C$2:C1912, $B$2:B1912, B1912)</f>
        <v>24.808333333333334</v>
      </c>
      <c r="AM1912" s="40">
        <f>AVERAGEIFS($I$2:I1912, $B$2:B1912, B1912)</f>
        <v>0.55316666666666658</v>
      </c>
      <c r="AN1912" s="40">
        <f>AVERAGEIFS($J$2:J1912, $B$2:B1912, B1912)</f>
        <v>0.52100000000000002</v>
      </c>
      <c r="AO1912" s="40">
        <f>AVERAGEIFS($D$2:D1912, $B$2:B1912, B1912)</f>
        <v>0.60833333333333328</v>
      </c>
    </row>
    <row r="1913" spans="1:41" x14ac:dyDescent="0.25">
      <c r="A1913" s="39">
        <v>46275</v>
      </c>
      <c r="B1913" t="s">
        <v>15</v>
      </c>
      <c r="C1913">
        <v>12</v>
      </c>
      <c r="D1913">
        <v>1</v>
      </c>
      <c r="E1913">
        <v>4</v>
      </c>
      <c r="F1913">
        <v>3</v>
      </c>
      <c r="G1913">
        <v>17</v>
      </c>
      <c r="H1913">
        <v>11</v>
      </c>
      <c r="I1913">
        <v>0.75</v>
      </c>
      <c r="J1913">
        <v>0.65</v>
      </c>
      <c r="K1913">
        <v>0</v>
      </c>
      <c r="L1913">
        <v>0</v>
      </c>
      <c r="M1913">
        <v>0</v>
      </c>
      <c r="N1913">
        <v>1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1</v>
      </c>
      <c r="AI1913">
        <v>0</v>
      </c>
      <c r="AJ1913">
        <v>0</v>
      </c>
      <c r="AK1913">
        <v>0</v>
      </c>
      <c r="AL1913" s="40">
        <f>AVERAGEIFS($C$2:C1913, $B$2:B1913, B1913)</f>
        <v>19.66</v>
      </c>
      <c r="AM1913" s="40">
        <f>AVERAGEIFS($I$2:I1913, $B$2:B1913, B1913)</f>
        <v>0.53139999999999998</v>
      </c>
      <c r="AN1913" s="40">
        <f>AVERAGEIFS($J$2:J1913, $B$2:B1913, B1913)</f>
        <v>0.49740000000000001</v>
      </c>
      <c r="AO1913" s="40">
        <f>AVERAGEIFS($D$2:D1913, $B$2:B1913, B1913)</f>
        <v>0.54</v>
      </c>
    </row>
    <row r="1914" spans="1:41" x14ac:dyDescent="0.25">
      <c r="A1914" s="39">
        <v>46275</v>
      </c>
      <c r="B1914" t="s">
        <v>12</v>
      </c>
      <c r="C1914">
        <v>14</v>
      </c>
      <c r="D1914">
        <v>1</v>
      </c>
      <c r="E1914">
        <v>4</v>
      </c>
      <c r="F1914">
        <v>3</v>
      </c>
      <c r="G1914">
        <v>17</v>
      </c>
      <c r="H1914">
        <v>11</v>
      </c>
      <c r="I1914">
        <v>0.75</v>
      </c>
      <c r="J1914">
        <v>0.65</v>
      </c>
      <c r="K1914">
        <v>0</v>
      </c>
      <c r="L1914">
        <v>0</v>
      </c>
      <c r="M1914">
        <v>0</v>
      </c>
      <c r="N1914">
        <v>1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1</v>
      </c>
      <c r="AH1914">
        <v>1</v>
      </c>
      <c r="AI1914">
        <v>0</v>
      </c>
      <c r="AJ1914">
        <v>0</v>
      </c>
      <c r="AK1914">
        <v>0</v>
      </c>
      <c r="AL1914" s="40">
        <f>AVERAGEIFS($C$2:C1914, $B$2:B1914, B1914)</f>
        <v>17.19047619047619</v>
      </c>
      <c r="AM1914" s="40">
        <f>AVERAGEIFS($I$2:I1914, $B$2:B1914, B1914)</f>
        <v>0.4678571428571428</v>
      </c>
      <c r="AN1914" s="40">
        <f>AVERAGEIFS($J$2:J1914, $B$2:B1914, B1914)</f>
        <v>0.49166666666666664</v>
      </c>
      <c r="AO1914" s="40">
        <f>AVERAGEIFS($D$2:D1914, $B$2:B1914, B1914)</f>
        <v>0.40476190476190477</v>
      </c>
    </row>
    <row r="1915" spans="1:41" x14ac:dyDescent="0.25">
      <c r="A1915" s="39">
        <v>46275</v>
      </c>
      <c r="B1915" t="s">
        <v>38</v>
      </c>
      <c r="C1915">
        <v>16</v>
      </c>
      <c r="D1915">
        <v>1</v>
      </c>
      <c r="E1915">
        <v>4</v>
      </c>
      <c r="F1915">
        <v>3</v>
      </c>
      <c r="G1915">
        <v>17</v>
      </c>
      <c r="H1915">
        <v>11</v>
      </c>
      <c r="I1915">
        <v>0.75</v>
      </c>
      <c r="J1915">
        <v>0.65</v>
      </c>
      <c r="K1915">
        <v>0</v>
      </c>
      <c r="L1915">
        <v>0</v>
      </c>
      <c r="M1915">
        <v>0</v>
      </c>
      <c r="N1915">
        <v>1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1</v>
      </c>
      <c r="AH1915">
        <v>1</v>
      </c>
      <c r="AI1915">
        <v>0</v>
      </c>
      <c r="AJ1915">
        <v>0</v>
      </c>
      <c r="AK1915">
        <v>0</v>
      </c>
      <c r="AL1915" s="40">
        <f>AVERAGEIFS($C$2:C1915, $B$2:B1915, B1915)</f>
        <v>17.0126582278481</v>
      </c>
      <c r="AM1915" s="40">
        <f>AVERAGEIFS($I$2:I1915, $B$2:B1915, B1915)</f>
        <v>0.56139240506329113</v>
      </c>
      <c r="AN1915" s="40">
        <f>AVERAGEIFS($J$2:J1915, $B$2:B1915, B1915)</f>
        <v>0.54405063291139255</v>
      </c>
      <c r="AO1915" s="40">
        <f>AVERAGEIFS($D$2:D1915, $B$2:B1915, B1915)</f>
        <v>0.620253164556962</v>
      </c>
    </row>
    <row r="1916" spans="1:41" x14ac:dyDescent="0.25">
      <c r="A1916" s="39">
        <v>46275</v>
      </c>
      <c r="B1916" t="s">
        <v>182</v>
      </c>
      <c r="C1916">
        <v>24</v>
      </c>
      <c r="D1916">
        <v>1</v>
      </c>
      <c r="E1916">
        <v>4</v>
      </c>
      <c r="F1916">
        <v>3</v>
      </c>
      <c r="G1916">
        <v>17</v>
      </c>
      <c r="H1916">
        <v>11</v>
      </c>
      <c r="I1916">
        <v>0.75</v>
      </c>
      <c r="J1916">
        <v>0.65</v>
      </c>
      <c r="K1916">
        <v>0</v>
      </c>
      <c r="L1916">
        <v>0</v>
      </c>
      <c r="M1916">
        <v>0</v>
      </c>
      <c r="N1916">
        <v>1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1</v>
      </c>
      <c r="AH1916">
        <v>1</v>
      </c>
      <c r="AI1916">
        <v>0</v>
      </c>
      <c r="AJ1916">
        <v>0</v>
      </c>
      <c r="AK1916">
        <v>0</v>
      </c>
      <c r="AL1916" s="40">
        <f>AVERAGEIFS($C$2:C1916, $B$2:B1916, B1916)</f>
        <v>11.352941176470589</v>
      </c>
      <c r="AM1916" s="40">
        <f>AVERAGEIFS($I$2:I1916, $B$2:B1916, B1916)</f>
        <v>0.6</v>
      </c>
      <c r="AN1916" s="40">
        <f>AVERAGEIFS($J$2:J1916, $B$2:B1916, B1916)</f>
        <v>0.54794117647058826</v>
      </c>
      <c r="AO1916" s="40">
        <f>AVERAGEIFS($D$2:D1916, $B$2:B1916, B1916)</f>
        <v>0.61764705882352944</v>
      </c>
    </row>
    <row r="1917" spans="1:41" x14ac:dyDescent="0.25">
      <c r="A1917" s="39">
        <v>46275</v>
      </c>
      <c r="B1917" t="s">
        <v>17</v>
      </c>
      <c r="C1917">
        <v>4</v>
      </c>
      <c r="D1917">
        <v>1</v>
      </c>
      <c r="E1917">
        <v>4</v>
      </c>
      <c r="F1917">
        <v>3</v>
      </c>
      <c r="G1917">
        <v>17</v>
      </c>
      <c r="H1917">
        <v>11</v>
      </c>
      <c r="I1917">
        <v>0.75</v>
      </c>
      <c r="J1917">
        <v>0.65</v>
      </c>
      <c r="K1917">
        <v>0</v>
      </c>
      <c r="L1917">
        <v>0</v>
      </c>
      <c r="M1917">
        <v>0</v>
      </c>
      <c r="N1917">
        <v>1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1</v>
      </c>
      <c r="AH1917">
        <v>1</v>
      </c>
      <c r="AI1917">
        <v>0</v>
      </c>
      <c r="AJ1917">
        <v>0</v>
      </c>
      <c r="AK1917">
        <v>0</v>
      </c>
      <c r="AL1917" s="40">
        <f>AVERAGEIFS($C$2:C1917, $B$2:B1917, B1917)</f>
        <v>7.5</v>
      </c>
      <c r="AM1917" s="40">
        <f>AVERAGEIFS($I$2:I1917, $B$2:B1917, B1917)</f>
        <v>0.57687500000000003</v>
      </c>
      <c r="AN1917" s="40">
        <f>AVERAGEIFS($J$2:J1917, $B$2:B1917, B1917)</f>
        <v>0.56624999999999992</v>
      </c>
      <c r="AO1917" s="40">
        <f>AVERAGEIFS($D$2:D1917, $B$2:B1917, B1917)</f>
        <v>0.6875</v>
      </c>
    </row>
    <row r="1918" spans="1:41" x14ac:dyDescent="0.25">
      <c r="A1918" s="39">
        <v>46275</v>
      </c>
      <c r="B1918" t="s">
        <v>90</v>
      </c>
      <c r="C1918">
        <v>22</v>
      </c>
      <c r="D1918">
        <v>0</v>
      </c>
      <c r="E1918">
        <v>4</v>
      </c>
      <c r="F1918">
        <v>1</v>
      </c>
      <c r="G1918">
        <v>17</v>
      </c>
      <c r="H1918">
        <v>6</v>
      </c>
      <c r="I1918">
        <v>0.25</v>
      </c>
      <c r="J1918">
        <v>0.35</v>
      </c>
      <c r="K1918">
        <v>0</v>
      </c>
      <c r="L1918">
        <v>0</v>
      </c>
      <c r="M1918">
        <v>0</v>
      </c>
      <c r="N1918">
        <v>0</v>
      </c>
      <c r="O1918">
        <v>1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40">
        <f>AVERAGEIFS($C$2:C1918, $B$2:B1918, B1918)</f>
        <v>19.617647058823529</v>
      </c>
      <c r="AM1918" s="40">
        <f>AVERAGEIFS($I$2:I1918, $B$2:B1918, B1918)</f>
        <v>0.55514705882352944</v>
      </c>
      <c r="AN1918" s="40">
        <f>AVERAGEIFS($J$2:J1918, $B$2:B1918, B1918)</f>
        <v>0.51911764705882368</v>
      </c>
      <c r="AO1918" s="40">
        <f>AVERAGEIFS($D$2:D1918, $B$2:B1918, B1918)</f>
        <v>0.58823529411764708</v>
      </c>
    </row>
    <row r="1919" spans="1:41" x14ac:dyDescent="0.25">
      <c r="A1919" s="39">
        <v>46275</v>
      </c>
      <c r="B1919" t="s">
        <v>3</v>
      </c>
      <c r="C1919">
        <v>22</v>
      </c>
      <c r="D1919">
        <v>0</v>
      </c>
      <c r="E1919">
        <v>4</v>
      </c>
      <c r="F1919">
        <v>1</v>
      </c>
      <c r="G1919">
        <v>17</v>
      </c>
      <c r="H1919">
        <v>6</v>
      </c>
      <c r="I1919">
        <v>0.25</v>
      </c>
      <c r="J1919">
        <v>0.35</v>
      </c>
      <c r="K1919">
        <v>0</v>
      </c>
      <c r="L1919">
        <v>0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40">
        <f>AVERAGEIFS($C$2:C1919, $B$2:B1919, B1919)</f>
        <v>19.523809523809526</v>
      </c>
      <c r="AM1919" s="40">
        <f>AVERAGEIFS($I$2:I1919, $B$2:B1919, B1919)</f>
        <v>0.4904761904761904</v>
      </c>
      <c r="AN1919" s="40">
        <f>AVERAGEIFS($J$2:J1919, $B$2:B1919, B1919)</f>
        <v>0.48476190476190456</v>
      </c>
      <c r="AO1919" s="40">
        <f>AVERAGEIFS($D$2:D1919, $B$2:B1919, B1919)</f>
        <v>0.42857142857142855</v>
      </c>
    </row>
    <row r="1920" spans="1:41" x14ac:dyDescent="0.25">
      <c r="A1920" s="39">
        <v>46275</v>
      </c>
      <c r="B1920" t="s">
        <v>34</v>
      </c>
      <c r="C1920">
        <v>21</v>
      </c>
      <c r="D1920">
        <v>0</v>
      </c>
      <c r="E1920">
        <v>4</v>
      </c>
      <c r="F1920">
        <v>1</v>
      </c>
      <c r="G1920">
        <v>17</v>
      </c>
      <c r="H1920">
        <v>6</v>
      </c>
      <c r="I1920">
        <v>0.25</v>
      </c>
      <c r="J1920">
        <v>0.35</v>
      </c>
      <c r="K1920">
        <v>0</v>
      </c>
      <c r="L1920">
        <v>0</v>
      </c>
      <c r="M1920">
        <v>0</v>
      </c>
      <c r="N1920">
        <v>0</v>
      </c>
      <c r="O1920">
        <v>1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40">
        <f>AVERAGEIFS($C$2:C1920, $B$2:B1920, B1920)</f>
        <v>19.173469387755102</v>
      </c>
      <c r="AM1920" s="40">
        <f>AVERAGEIFS($I$2:I1920, $B$2:B1920, B1920)</f>
        <v>0.46836734693877535</v>
      </c>
      <c r="AN1920" s="40">
        <f>AVERAGEIFS($J$2:J1920, $B$2:B1920, B1920)</f>
        <v>0.4825510204081635</v>
      </c>
      <c r="AO1920" s="40">
        <f>AVERAGEIFS($D$2:D1920, $B$2:B1920, B1920)</f>
        <v>0.40816326530612246</v>
      </c>
    </row>
    <row r="1921" spans="1:41" x14ac:dyDescent="0.25">
      <c r="A1921" s="39">
        <v>46275</v>
      </c>
      <c r="B1921" t="s">
        <v>92</v>
      </c>
      <c r="C1921">
        <v>11</v>
      </c>
      <c r="D1921">
        <v>0</v>
      </c>
      <c r="E1921">
        <v>4</v>
      </c>
      <c r="F1921">
        <v>1</v>
      </c>
      <c r="G1921">
        <v>17</v>
      </c>
      <c r="H1921">
        <v>6</v>
      </c>
      <c r="I1921">
        <v>0.25</v>
      </c>
      <c r="J1921">
        <v>0.35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40">
        <f>AVERAGEIFS($C$2:C1921, $B$2:B1921, B1921)</f>
        <v>12.439024390243903</v>
      </c>
      <c r="AM1921" s="40">
        <f>AVERAGEIFS($I$2:I1921, $B$2:B1921, B1921)</f>
        <v>0.53536585365853662</v>
      </c>
      <c r="AN1921" s="40">
        <f>AVERAGEIFS($J$2:J1921, $B$2:B1921, B1921)</f>
        <v>0.5075609756097561</v>
      </c>
      <c r="AO1921" s="40">
        <f>AVERAGEIFS($D$2:D1921, $B$2:B1921, B1921)</f>
        <v>0.6097560975609756</v>
      </c>
    </row>
    <row r="1922" spans="1:41" x14ac:dyDescent="0.25">
      <c r="A1922" s="39">
        <v>46275</v>
      </c>
      <c r="B1922" t="s">
        <v>29</v>
      </c>
      <c r="C1922">
        <v>8</v>
      </c>
      <c r="D1922">
        <v>0</v>
      </c>
      <c r="E1922">
        <v>4</v>
      </c>
      <c r="F1922">
        <v>1</v>
      </c>
      <c r="G1922">
        <v>17</v>
      </c>
      <c r="H1922">
        <v>6</v>
      </c>
      <c r="I1922">
        <v>0.25</v>
      </c>
      <c r="J1922">
        <v>0.35</v>
      </c>
      <c r="K1922">
        <v>0</v>
      </c>
      <c r="L1922">
        <v>0</v>
      </c>
      <c r="M1922">
        <v>0</v>
      </c>
      <c r="N1922">
        <v>0</v>
      </c>
      <c r="O1922">
        <v>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40">
        <f>AVERAGEIFS($C$2:C1922, $B$2:B1922, B1922)</f>
        <v>10.272727272727273</v>
      </c>
      <c r="AM1922" s="40">
        <f>AVERAGEIFS($I$2:I1922, $B$2:B1922, B1922)</f>
        <v>0.45327272727272722</v>
      </c>
      <c r="AN1922" s="40">
        <f>AVERAGEIFS($J$2:J1922, $B$2:B1922, B1922)</f>
        <v>0.48345454545454541</v>
      </c>
      <c r="AO1922" s="40">
        <f>AVERAGEIFS($D$2:D1922, $B$2:B1922, B1922)</f>
        <v>0.4</v>
      </c>
    </row>
    <row r="1923" spans="1:41" x14ac:dyDescent="0.25">
      <c r="A1923" s="39">
        <v>46275</v>
      </c>
      <c r="B1923" t="s">
        <v>1</v>
      </c>
      <c r="C1923">
        <v>11</v>
      </c>
      <c r="D1923">
        <v>0</v>
      </c>
      <c r="E1923">
        <v>4</v>
      </c>
      <c r="F1923">
        <v>1</v>
      </c>
      <c r="G1923">
        <v>17</v>
      </c>
      <c r="H1923">
        <v>6</v>
      </c>
      <c r="I1923">
        <v>0.25</v>
      </c>
      <c r="J1923">
        <v>0.35</v>
      </c>
      <c r="K1923">
        <v>0</v>
      </c>
      <c r="L1923">
        <v>0</v>
      </c>
      <c r="M1923">
        <v>0</v>
      </c>
      <c r="N1923">
        <v>0</v>
      </c>
      <c r="O1923">
        <v>1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40">
        <f>AVERAGEIFS($C$2:C1923, $B$2:B1923, B1923)</f>
        <v>26.014285714285716</v>
      </c>
      <c r="AM1923" s="40">
        <f>AVERAGEIFS($I$2:I1923, $B$2:B1923, B1923)</f>
        <v>0.50285714285714289</v>
      </c>
      <c r="AN1923" s="40">
        <f>AVERAGEIFS($J$2:J1923, $B$2:B1923, B1923)</f>
        <v>0.50257142857142878</v>
      </c>
      <c r="AO1923" s="40">
        <f>AVERAGEIFS($D$2:D1923, $B$2:B1923, B1923)</f>
        <v>0.51428571428571423</v>
      </c>
    </row>
    <row r="1924" spans="1:41" x14ac:dyDescent="0.25">
      <c r="A1924" s="39">
        <v>46275</v>
      </c>
      <c r="B1924" t="s">
        <v>119</v>
      </c>
      <c r="C1924">
        <v>17</v>
      </c>
      <c r="D1924">
        <v>0</v>
      </c>
      <c r="E1924">
        <v>4</v>
      </c>
      <c r="F1924">
        <v>1</v>
      </c>
      <c r="G1924">
        <v>17</v>
      </c>
      <c r="H1924">
        <v>6</v>
      </c>
      <c r="I1924">
        <v>0.25</v>
      </c>
      <c r="J1924">
        <v>0.35</v>
      </c>
      <c r="K1924">
        <v>0</v>
      </c>
      <c r="L1924">
        <v>0</v>
      </c>
      <c r="M1924">
        <v>0</v>
      </c>
      <c r="N1924">
        <v>0</v>
      </c>
      <c r="O1924">
        <v>1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40">
        <f>AVERAGEIFS($C$2:C1924, $B$2:B1924, B1924)</f>
        <v>15.911764705882353</v>
      </c>
      <c r="AM1924" s="40">
        <f>AVERAGEIFS($I$2:I1924, $B$2:B1924, B1924)</f>
        <v>0.56102941176470589</v>
      </c>
      <c r="AN1924" s="40">
        <f>AVERAGEIFS($J$2:J1924, $B$2:B1924, B1924)</f>
        <v>0.53382352941176459</v>
      </c>
      <c r="AO1924" s="40">
        <f>AVERAGEIFS($D$2:D1924, $B$2:B1924, B1924)</f>
        <v>0.54411764705882348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1" sqref="D2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234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186</v>
      </c>
      <c r="AK1" s="46" t="s">
        <v>50</v>
      </c>
      <c r="AL1" s="46" t="s">
        <v>235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236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356</v>
      </c>
      <c r="H4" s="27">
        <f>AVERAGEIFS('BA History S3'!C:C,'BA History S3'!B:B,A4)</f>
        <v>20.941176470588236</v>
      </c>
      <c r="I4" s="13">
        <f t="array" ref="I4">MAX(IF('BA History S3'!B:B=A4, 'BA History S3'!C:C))</f>
        <v>39</v>
      </c>
      <c r="J4" s="12">
        <f>COUNTIFS('BA History S3'!B:B,A4,'BA History S3'!D:D, 1)</f>
        <v>11</v>
      </c>
      <c r="K4" s="2">
        <f>COUNTIFS('BA History S3'!B:B,A4,'BA History S3'!D:D, 0)</f>
        <v>6</v>
      </c>
      <c r="L4" s="33">
        <f>LOOKUP(2, 1/('BA History S3'!$B:$B=A4), 'BA History S3'!$AO:$AO)</f>
        <v>0.6470588235294118</v>
      </c>
      <c r="M4" s="12">
        <f>SUMIFS('BA History S3'!F:F,'BA History S3'!B:B,A4)</f>
        <v>37</v>
      </c>
      <c r="N4" s="2">
        <f>SUMIFS('BA History S3'!E:E,'BA History S3'!B:B,A4)-M4</f>
        <v>34</v>
      </c>
      <c r="O4" s="33">
        <f>LOOKUP(2, 1/('BA History S3'!$B:$B=A4), 'BA History S3'!$AM:$AM)</f>
        <v>0.49999999999999989</v>
      </c>
      <c r="P4" s="12">
        <f>SUMIFS('BA History S3'!H:H,'BA History S3'!B:B,A4)</f>
        <v>149</v>
      </c>
      <c r="Q4" s="2">
        <f>SUMIFS('BA History S3'!G:G,'BA History S3'!B:B,A4)-P4</f>
        <v>139</v>
      </c>
      <c r="R4" s="43">
        <f>LOOKUP(2, 1/('BA History S3'!$B:$B=A4), 'BA History S3'!$AN:$AN)</f>
        <v>0.51058823529411768</v>
      </c>
      <c r="S4" s="2">
        <f>COUNTIFS('BA History S3'!$B:$B,$A$4,'BA History S3'!K:K, 1)</f>
        <v>2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5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1</v>
      </c>
      <c r="Z4" s="2">
        <f>COUNTIFS('BA History S3'!$B:$B,$A$4,'BA History S3'!R:R, 1)</f>
        <v>1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1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3</v>
      </c>
      <c r="AL4" s="2">
        <f>COUNTIFS('BA History S3'!$B:$B,$A$4,'BA History S3'!AD:AD, 1)</f>
        <v>1</v>
      </c>
      <c r="AM4" s="2">
        <f>COUNTIFS('BA History S3'!$B:$B,$A$4,'BA History S3'!AE:AE, 1)</f>
        <v>1</v>
      </c>
      <c r="AN4" s="2">
        <f>COUNTIFS('BA History S3'!$B:$B,$A$4,'BA History S3'!AF:AF, 1)</f>
        <v>6</v>
      </c>
      <c r="AO4" s="2">
        <f>COUNTIFS('BA History S3'!$B:$B,$A$4,'BA History S3'!AG:AG, 1)</f>
        <v>4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>
        <v>1</v>
      </c>
      <c r="E5" s="2"/>
      <c r="F5" s="2"/>
      <c r="G5" s="12">
        <f>SUMIFS('BA History S3'!C:C,'BA History S3'!B:B,A5)</f>
        <v>99</v>
      </c>
      <c r="H5" s="27">
        <f>AVERAGEIFS('BA History S3'!C:C,'BA History S3'!B:B,A5)</f>
        <v>11</v>
      </c>
      <c r="I5" s="13">
        <f t="array" ref="I5">MAX(IF('BA History S3'!B:B=A5, 'BA History S3'!C:C))</f>
        <v>21</v>
      </c>
      <c r="J5" s="12">
        <f>COUNTIFS('BA History S3'!B:B,A5,'BA History S3'!D:D, 1)</f>
        <v>2</v>
      </c>
      <c r="K5" s="2">
        <f>COUNTIFS('BA History S3'!B:B,A5,'BA History S3'!D:D, 0)</f>
        <v>7</v>
      </c>
      <c r="L5" s="33">
        <f>LOOKUP(2, 1/('BA History S3'!$B:$B=A5), 'BA History S3'!$AO:$AO)</f>
        <v>0.22222222222222221</v>
      </c>
      <c r="M5" s="12">
        <f>SUMIFS('BA History S3'!F:F,'BA History S3'!B:B,A5)</f>
        <v>16</v>
      </c>
      <c r="N5" s="2">
        <f>SUMIFS('BA History S3'!E:E,'BA History S3'!B:B,A5)-M5</f>
        <v>23</v>
      </c>
      <c r="O5" s="33">
        <f>LOOKUP(2, 1/('BA History S3'!$B:$B=A5), 'BA History S3'!$AM:$AM)</f>
        <v>0.41111111111111109</v>
      </c>
      <c r="P5" s="12">
        <f>SUMIFS('BA History S3'!H:H,'BA History S3'!B:B,A5)</f>
        <v>78</v>
      </c>
      <c r="Q5" s="2">
        <f>SUMIFS('BA History S3'!G:G,'BA History S3'!B:B,A5)-P5</f>
        <v>88</v>
      </c>
      <c r="R5" s="43">
        <f>LOOKUP(2, 1/('BA History S3'!$B:$B=A5), 'BA History S3'!$AN:$AN)</f>
        <v>0.47333333333333333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2</v>
      </c>
      <c r="W5" s="2">
        <f>COUNTIFS('BA History S3'!$B:$B,$A$5,'BA History S3'!O:O, 1)</f>
        <v>2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1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1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2</v>
      </c>
      <c r="AO5" s="2">
        <f>COUNTIFS('BA History S3'!$B:$B,$A$5,'BA History S3'!AG:AG, 1)</f>
        <v>0</v>
      </c>
      <c r="AP5" s="2">
        <f>COUNTIFS('BA History S3'!$B:$B,$A$5,'BA History S3'!AH:AH, 1)</f>
        <v>4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8</v>
      </c>
      <c r="H6" s="27">
        <f>AVERAGEIFS('BA History S3'!C:C,'BA History S3'!B:B,A6)</f>
        <v>4</v>
      </c>
      <c r="I6" s="13">
        <f t="array" ref="I6">MAX(IF('BA History S3'!B:B=A6, 'BA History S3'!C:C))</f>
        <v>4</v>
      </c>
      <c r="J6" s="12">
        <f>COUNTIFS('BA History S3'!B:B,A6,'BA History S3'!D:D, 1)</f>
        <v>2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6</v>
      </c>
      <c r="N6" s="2">
        <f>SUMIFS('BA History S3'!E:E,'BA History S3'!B:B,A6)-M6</f>
        <v>3</v>
      </c>
      <c r="O6" s="33">
        <f>LOOKUP(2, 1/('BA History S3'!$B:$B=A6), 'BA History S3'!$AM:$AM)</f>
        <v>0.67500000000000004</v>
      </c>
      <c r="P6" s="12">
        <f>SUMIFS('BA History S3'!H:H,'BA History S3'!B:B,A6)</f>
        <v>21</v>
      </c>
      <c r="Q6" s="2">
        <f>SUMIFS('BA History S3'!G:G,'BA History S3'!B:B,A6)-P6</f>
        <v>15</v>
      </c>
      <c r="R6" s="43">
        <f>LOOKUP(2, 1/('BA History S3'!$B:$B=A6), 'BA History S3'!$AN:$AN)</f>
        <v>0.59000000000000008</v>
      </c>
      <c r="S6" s="2">
        <f>COUNTIFS('BA History S3'!$B:$B,$A$6,'BA History S3'!K:K, 1)</f>
        <v>1</v>
      </c>
      <c r="T6" s="2">
        <f>COUNTIFS('BA History S3'!$B:$B,$A$6,'BA History S3'!L:L, 1)</f>
        <v>0</v>
      </c>
      <c r="U6" s="2">
        <f>COUNTIFS('BA History S3'!$B:$B,$A$6,'BA History S3'!M:M, 1)</f>
        <v>1</v>
      </c>
      <c r="V6" s="2">
        <f>COUNTIFS('BA History S3'!$B:$B,$A$6,'BA History S3'!N:N, 1)</f>
        <v>2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0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0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0</v>
      </c>
      <c r="AL6" s="2">
        <f>COUNTIFS('BA History S3'!$B:$B,$A$6,'BA History S3'!AD:AD, 1)</f>
        <v>0</v>
      </c>
      <c r="AM6" s="2">
        <f>COUNTIFS('BA History S3'!$B:$B,$A$6,'BA History S3'!AE:AE, 1)</f>
        <v>0</v>
      </c>
      <c r="AN6" s="2">
        <f>COUNTIFS('BA History S3'!$B:$B,$A$6,'BA History S3'!AF:AF, 1)</f>
        <v>0</v>
      </c>
      <c r="AO6" s="2">
        <f>COUNTIFS('BA History S3'!$B:$B,$A$6,'BA History S3'!AG:AG, 1)</f>
        <v>1</v>
      </c>
      <c r="AP6" s="2">
        <f>COUNTIFS('BA History S3'!$B:$B,$A$6,'BA History S3'!AH:AH, 1)</f>
        <v>1</v>
      </c>
      <c r="AQ6" s="2">
        <f>COUNTIFS('BA History S3'!$B:$B,$A$6,'BA History S3'!AI:AI, 1)</f>
        <v>0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36</v>
      </c>
      <c r="B7" s="2" t="s">
        <v>70</v>
      </c>
      <c r="C7" s="2" t="s">
        <v>70</v>
      </c>
      <c r="D7" s="2">
        <v>1</v>
      </c>
      <c r="E7" s="2"/>
      <c r="F7" s="2"/>
      <c r="G7" s="12">
        <f>SUMIFS('BA History S3'!C:C,'BA History S3'!B:B,A7)</f>
        <v>254</v>
      </c>
      <c r="H7" s="27">
        <f>AVERAGEIFS('BA History S3'!C:C,'BA History S3'!B:B,A7)</f>
        <v>15.875</v>
      </c>
      <c r="I7" s="13">
        <f t="array" ref="I7">MAX(IF('BA History S3'!B:B=A7, 'BA History S3'!C:C))</f>
        <v>33</v>
      </c>
      <c r="J7" s="12">
        <f>COUNTIFS('BA History S3'!B:B,A7,'BA History S3'!D:D, 1)</f>
        <v>8</v>
      </c>
      <c r="K7" s="2">
        <f>COUNTIFS('BA History S3'!B:B,A7,'BA History S3'!D:D, 0)</f>
        <v>8</v>
      </c>
      <c r="L7" s="33">
        <f>LOOKUP(2, 1/('BA History S3'!$B:$B=A7), 'BA History S3'!$AO:$AO)</f>
        <v>0.5</v>
      </c>
      <c r="M7" s="12">
        <f>SUMIFS('BA History S3'!F:F,'BA History S3'!B:B,A7)</f>
        <v>34</v>
      </c>
      <c r="N7" s="2">
        <f>SUMIFS('BA History S3'!E:E,'BA History S3'!B:B,A7)-M7</f>
        <v>33</v>
      </c>
      <c r="O7" s="33">
        <f>LOOKUP(2, 1/('BA History S3'!$B:$B=A7), 'BA History S3'!$AM:$AM)</f>
        <v>0.50937500000000002</v>
      </c>
      <c r="P7" s="12">
        <f>SUMIFS('BA History S3'!H:H,'BA History S3'!B:B,A7)</f>
        <v>135</v>
      </c>
      <c r="Q7" s="2">
        <f>SUMIFS('BA History S3'!G:G,'BA History S3'!B:B,A7)-P7</f>
        <v>135</v>
      </c>
      <c r="R7" s="43">
        <f>LOOKUP(2, 1/('BA History S3'!$B:$B=A7), 'BA History S3'!$AN:$AN)</f>
        <v>0.50250000000000006</v>
      </c>
      <c r="S7" s="2">
        <f>COUNTIFS('BA History S3'!$B:$B,$A$7,'BA History S3'!K:K, 1)</f>
        <v>3</v>
      </c>
      <c r="T7" s="2">
        <f>COUNTIFS('BA History S3'!$B:$B,$A$7,'BA History S3'!L:L, 1)</f>
        <v>2</v>
      </c>
      <c r="U7" s="2">
        <f>COUNTIFS('BA History S3'!$B:$B,$A$7,'BA History S3'!M:M, 1)</f>
        <v>3</v>
      </c>
      <c r="V7" s="2">
        <f>COUNTIFS('BA History S3'!$B:$B,$A$7,'BA History S3'!N:N, 1)</f>
        <v>2</v>
      </c>
      <c r="W7" s="2">
        <f>COUNTIFS('BA History S3'!$B:$B,$A$7,'BA History S3'!O:O, 1)</f>
        <v>1</v>
      </c>
      <c r="X7" s="2">
        <f>COUNTIFS('BA History S3'!$B:$B,$A$7,'BA History S3'!P:P, 1)</f>
        <v>0</v>
      </c>
      <c r="Y7" s="2">
        <f>COUNTIFS('BA History S3'!$B:$B,$A$7,'BA History S3'!Q:Q, 1)</f>
        <v>2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2</v>
      </c>
      <c r="AE7" s="2">
        <f>COUNTIFS('BA History S3'!$B:$B,$A$7,'BA History S3'!W:W, 1)</f>
        <v>1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2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2</v>
      </c>
      <c r="AL7" s="2">
        <f>COUNTIFS('BA History S3'!$B:$B,$A$7,'BA History S3'!AD:AD, 1)</f>
        <v>1</v>
      </c>
      <c r="AM7" s="2">
        <f>COUNTIFS('BA History S3'!$B:$B,$A$7,'BA History S3'!AE:AE, 1)</f>
        <v>0</v>
      </c>
      <c r="AN7" s="2">
        <f>COUNTIFS('BA History S3'!$B:$B,$A$7,'BA History S3'!AF:AF, 1)</f>
        <v>4</v>
      </c>
      <c r="AO7" s="2">
        <f>COUNTIFS('BA History S3'!$B:$B,$A$7,'BA History S3'!AG:AG, 1)</f>
        <v>3</v>
      </c>
      <c r="AP7" s="2">
        <f>COUNTIFS('BA History S3'!$B:$B,$A$7,'BA History S3'!AH:AH, 1)</f>
        <v>5</v>
      </c>
      <c r="AQ7" s="2">
        <f>COUNTIFS('BA History S3'!$B:$B,$A$7,'BA History S3'!AI:AI, 1)</f>
        <v>1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150</v>
      </c>
      <c r="B8" s="1" t="s">
        <v>54</v>
      </c>
      <c r="C8" s="1" t="s">
        <v>131</v>
      </c>
      <c r="D8" s="2">
        <v>3</v>
      </c>
      <c r="E8" s="2"/>
      <c r="F8" s="2"/>
      <c r="G8" s="12">
        <f>SUMIFS('BA History S3'!C:C,'BA History S3'!B:B,A8)</f>
        <v>239</v>
      </c>
      <c r="H8" s="27">
        <f>AVERAGEIFS('BA History S3'!C:C,'BA History S3'!B:B,A8)</f>
        <v>26.555555555555557</v>
      </c>
      <c r="I8" s="13">
        <f t="array" ref="I8">MAX(IF('BA History S3'!B:B=A8, 'BA History S3'!C:C))</f>
        <v>41</v>
      </c>
      <c r="J8" s="12">
        <f>COUNTIFS('BA History S3'!B:B,A8,'BA History S3'!D:D, 1)</f>
        <v>2</v>
      </c>
      <c r="K8" s="2">
        <f>COUNTIFS('BA History S3'!B:B,A8,'BA History S3'!D:D, 0)</f>
        <v>7</v>
      </c>
      <c r="L8" s="33">
        <f>LOOKUP(2, 1/('BA History S3'!$B:$B=A8), 'BA History S3'!$AO:$AO)</f>
        <v>0.22222222222222221</v>
      </c>
      <c r="M8" s="12">
        <f>SUMIFS('BA History S3'!F:F,'BA History S3'!B:B,A8)</f>
        <v>15</v>
      </c>
      <c r="N8" s="2">
        <f>SUMIFS('BA History S3'!E:E,'BA History S3'!B:B,A8)-M8</f>
        <v>22</v>
      </c>
      <c r="O8" s="33">
        <f>LOOKUP(2, 1/('BA History S3'!$B:$B=A8), 'BA History S3'!$AM:$AM)</f>
        <v>0.39999999999999997</v>
      </c>
      <c r="P8" s="12">
        <f>SUMIFS('BA History S3'!H:H,'BA History S3'!B:B,A8)</f>
        <v>70</v>
      </c>
      <c r="Q8" s="2">
        <f>SUMIFS('BA History S3'!G:G,'BA History S3'!B:B,A8)-P8</f>
        <v>84</v>
      </c>
      <c r="R8" s="43">
        <f>LOOKUP(2, 1/('BA History S3'!$B:$B=A8), 'BA History S3'!$AN:$AN)</f>
        <v>0.45777777777777778</v>
      </c>
      <c r="S8" s="2">
        <f>COUNTIFS('BA History S3'!$B:$B,$A$8,'BA History S3'!K:K, 1)</f>
        <v>1</v>
      </c>
      <c r="T8" s="2">
        <f>COUNTIFS('BA History S3'!$B:$B,$A$8,'BA History S3'!L:L, 1)</f>
        <v>0</v>
      </c>
      <c r="U8" s="2">
        <f>COUNTIFS('BA History S3'!$B:$B,$A$8,'BA History S3'!M:M, 1)</f>
        <v>1</v>
      </c>
      <c r="V8" s="2">
        <f>COUNTIFS('BA History S3'!$B:$B,$A$8,'BA History S3'!N:N, 1)</f>
        <v>1</v>
      </c>
      <c r="W8" s="2">
        <f>COUNTIFS('BA History S3'!$B:$B,$A$8,'BA History S3'!O:O, 1)</f>
        <v>1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1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1</v>
      </c>
      <c r="AQ8" s="2">
        <f>COUNTIFS('BA History S3'!$B:$B,$A$8,'BA History S3'!AI:AI, 1)</f>
        <v>2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182</v>
      </c>
      <c r="B9" s="1" t="s">
        <v>54</v>
      </c>
      <c r="C9" s="2" t="s">
        <v>70</v>
      </c>
      <c r="D9" s="2">
        <v>1</v>
      </c>
      <c r="E9" s="2">
        <v>1</v>
      </c>
      <c r="F9" s="2"/>
      <c r="G9" s="12">
        <f>SUMIFS('BA History S3'!C:C,'BA History S3'!B:B,A9)</f>
        <v>323</v>
      </c>
      <c r="H9" s="27">
        <f>AVERAGEIFS('BA History S3'!C:C,'BA History S3'!B:B,A9)</f>
        <v>14.043478260869565</v>
      </c>
      <c r="I9" s="13">
        <f t="array" ref="I9">MAX(IF('BA History S3'!B:B=A9, 'BA History S3'!C:C))</f>
        <v>29</v>
      </c>
      <c r="J9" s="12">
        <f>COUNTIFS('BA History S3'!B:B,A9,'BA History S3'!D:D, 1)</f>
        <v>12</v>
      </c>
      <c r="K9" s="2">
        <f>COUNTIFS('BA History S3'!B:B,A9,'BA History S3'!D:D, 0)</f>
        <v>11</v>
      </c>
      <c r="L9" s="33">
        <f>LOOKUP(2, 1/('BA History S3'!$B:$B=A9), 'BA History S3'!$AO:$AO)</f>
        <v>0.52173913043478259</v>
      </c>
      <c r="M9" s="12">
        <f>SUMIFS('BA History S3'!F:F,'BA History S3'!B:B,A9)</f>
        <v>48</v>
      </c>
      <c r="N9" s="2">
        <f>SUMIFS('BA History S3'!E:E,'BA History S3'!B:B,A9)-M9</f>
        <v>44</v>
      </c>
      <c r="O9" s="33">
        <f>LOOKUP(2, 1/('BA History S3'!$B:$B=A9), 'BA History S3'!$AM:$AM)</f>
        <v>0.52391304347826095</v>
      </c>
      <c r="P9" s="12">
        <f>SUMIFS('BA History S3'!H:H,'BA History S3'!B:B,A9)</f>
        <v>194</v>
      </c>
      <c r="Q9" s="2">
        <f>SUMIFS('BA History S3'!G:G,'BA History S3'!B:B,A9)-P9</f>
        <v>181</v>
      </c>
      <c r="R9" s="43">
        <f>LOOKUP(2, 1/('BA History S3'!$B:$B=A9), 'BA History S3'!$AN:$AN)</f>
        <v>0.52217391304347827</v>
      </c>
      <c r="S9" s="2">
        <f>COUNTIFS('BA History S3'!$B:$B,$A$9,'BA History S3'!K:K, 1)</f>
        <v>4</v>
      </c>
      <c r="T9" s="2">
        <f>COUNTIFS('BA History S3'!$B:$B,$A$9,'BA History S3'!L:L, 1)</f>
        <v>2</v>
      </c>
      <c r="U9" s="2">
        <f>COUNTIFS('BA History S3'!$B:$B,$A$9,'BA History S3'!M:M, 1)</f>
        <v>5</v>
      </c>
      <c r="V9" s="2">
        <f>COUNTIFS('BA History S3'!$B:$B,$A$9,'BA History S3'!N:N, 1)</f>
        <v>5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1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1</v>
      </c>
      <c r="AE9" s="2">
        <f>COUNTIFS('BA History S3'!$B:$B,$A$9,'BA History S3'!W:W, 1)</f>
        <v>3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3</v>
      </c>
      <c r="AL9" s="2">
        <f>COUNTIFS('BA History S3'!$B:$B,$A$9,'BA History S3'!AD:AD, 1)</f>
        <v>1</v>
      </c>
      <c r="AM9" s="2">
        <f>COUNTIFS('BA History S3'!$B:$B,$A$9,'BA History S3'!AE:AE, 1)</f>
        <v>2</v>
      </c>
      <c r="AN9" s="2">
        <f>COUNTIFS('BA History S3'!$B:$B,$A$9,'BA History S3'!AF:AF, 1)</f>
        <v>5</v>
      </c>
      <c r="AO9" s="2">
        <f>COUNTIFS('BA History S3'!$B:$B,$A$9,'BA History S3'!AG:AG, 1)</f>
        <v>4</v>
      </c>
      <c r="AP9" s="2">
        <f>COUNTIFS('BA History S3'!$B:$B,$A$9,'BA History S3'!AH:AH, 1)</f>
        <v>8</v>
      </c>
      <c r="AQ9" s="2">
        <f>COUNTIFS('BA History S3'!$B:$B,$A$9,'BA History S3'!AI:AI, 1)</f>
        <v>2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245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25</v>
      </c>
      <c r="H10" s="27">
        <f>AVERAGEIFS('BA History S3'!C:C,'BA History S3'!B:B,A10)</f>
        <v>12.5</v>
      </c>
      <c r="I10" s="13">
        <f t="array" ref="I10">MAX(IF('BA History S3'!B:B=A10, 'BA History S3'!C:C))</f>
        <v>15</v>
      </c>
      <c r="J10" s="12">
        <f>COUNTIFS('BA History S3'!B:B,A10,'BA History S3'!D:D, 1)</f>
        <v>2</v>
      </c>
      <c r="K10" s="2">
        <f>COUNTIFS('BA History S3'!B:B,A10,'BA History S3'!D:D, 0)</f>
        <v>0</v>
      </c>
      <c r="L10" s="33">
        <f>LOOKUP(2, 1/('BA History S3'!$B:$B=A10), 'BA History S3'!$AO:$AO)</f>
        <v>1</v>
      </c>
      <c r="M10" s="12">
        <f>SUMIFS('BA History S3'!F:F,'BA History S3'!B:B,A10)</f>
        <v>6</v>
      </c>
      <c r="N10" s="2">
        <f>SUMIFS('BA History S3'!E:E,'BA History S3'!B:B,A10)-M10</f>
        <v>2</v>
      </c>
      <c r="O10" s="33">
        <f>LOOKUP(2, 1/('BA History S3'!$B:$B=A10), 'BA History S3'!$AM:$AM)</f>
        <v>0.75</v>
      </c>
      <c r="P10" s="12">
        <f>SUMIFS('BA History S3'!H:H,'BA History S3'!B:B,A10)</f>
        <v>20</v>
      </c>
      <c r="Q10" s="2">
        <f>SUMIFS('BA History S3'!G:G,'BA History S3'!B:B,A10)-P10</f>
        <v>14</v>
      </c>
      <c r="R10" s="43">
        <f>LOOKUP(2, 1/('BA History S3'!$B:$B=A10), 'BA History S3'!$AN:$AN)</f>
        <v>0.59499999999999997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2</v>
      </c>
      <c r="W10" s="2">
        <f>COUNTIFS('BA History S3'!$B:$B,$A$10,'BA History S3'!O:O, 1)</f>
        <v>1</v>
      </c>
      <c r="X10" s="2">
        <f>COUNTIFS('BA History S3'!$B:$B,$A$10,'BA History S3'!P:P, 1)</f>
        <v>0</v>
      </c>
      <c r="Y10" s="2">
        <f>COUNTIFS('BA History S3'!$B:$B,$A$10,'BA History S3'!Q:Q, 1)</f>
        <v>0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1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92</v>
      </c>
      <c r="B11" s="1" t="s">
        <v>70</v>
      </c>
      <c r="C11" s="2" t="s">
        <v>70</v>
      </c>
      <c r="D11" s="2">
        <v>1</v>
      </c>
      <c r="E11" s="2"/>
      <c r="F11" s="2"/>
      <c r="G11" s="12">
        <f>SUMIFS('BA History S3'!C:C,'BA History S3'!B:B,A11)</f>
        <v>154</v>
      </c>
      <c r="H11" s="27">
        <f>AVERAGEIFS('BA History S3'!C:C,'BA History S3'!B:B,A11)</f>
        <v>11</v>
      </c>
      <c r="I11" s="13">
        <f t="array" ref="I11">MAX(IF('BA History S3'!B:B=A11, 'BA History S3'!C:C))</f>
        <v>16</v>
      </c>
      <c r="J11" s="12">
        <f>COUNTIFS('BA History S3'!B:B,A11,'BA History S3'!D:D, 1)</f>
        <v>10</v>
      </c>
      <c r="K11" s="2">
        <f>COUNTIFS('BA History S3'!B:B,A11,'BA History S3'!D:D, 0)</f>
        <v>4</v>
      </c>
      <c r="L11" s="33">
        <f>LOOKUP(2, 1/('BA History S3'!$B:$B=A11), 'BA History S3'!$AO:$AO)</f>
        <v>0.7142857142857143</v>
      </c>
      <c r="M11" s="12">
        <f>SUMIFS('BA History S3'!F:F,'BA History S3'!B:B,A11)</f>
        <v>35</v>
      </c>
      <c r="N11" s="2">
        <f>SUMIFS('BA History S3'!E:E,'BA History S3'!B:B,A11)-M11</f>
        <v>27</v>
      </c>
      <c r="O11" s="33">
        <f>LOOKUP(2, 1/('BA History S3'!$B:$B=A11), 'BA History S3'!$AM:$AM)</f>
        <v>0.56428571428571428</v>
      </c>
      <c r="P11" s="12">
        <f>SUMIFS('BA History S3'!H:H,'BA History S3'!B:B,A11)</f>
        <v>131</v>
      </c>
      <c r="Q11" s="2">
        <f>SUMIFS('BA History S3'!G:G,'BA History S3'!B:B,A11)-P11</f>
        <v>118</v>
      </c>
      <c r="R11" s="43">
        <f>LOOKUP(2, 1/('BA History S3'!$B:$B=A11), 'BA History S3'!$AN:$AN)</f>
        <v>0.52500000000000002</v>
      </c>
      <c r="S11" s="2">
        <f>COUNTIFS('BA History S3'!$B:$B,$A$11,'BA History S3'!K:K, 1)</f>
        <v>2</v>
      </c>
      <c r="T11" s="2">
        <f>COUNTIFS('BA History S3'!$B:$B,$A$11,'BA History S3'!L:L, 1)</f>
        <v>2</v>
      </c>
      <c r="U11" s="2">
        <f>COUNTIFS('BA History S3'!$B:$B,$A$11,'BA History S3'!M:M, 1)</f>
        <v>2</v>
      </c>
      <c r="V11" s="2">
        <f>COUNTIFS('BA History S3'!$B:$B,$A$11,'BA History S3'!N:N, 1)</f>
        <v>6</v>
      </c>
      <c r="W11" s="2">
        <f>COUNTIFS('BA History S3'!$B:$B,$A$11,'BA History S3'!O:O, 1)</f>
        <v>2</v>
      </c>
      <c r="X11" s="2">
        <f>COUNTIFS('BA History S3'!$B:$B,$A$11,'BA History S3'!P:P, 1)</f>
        <v>1</v>
      </c>
      <c r="Y11" s="2">
        <f>COUNTIFS('BA History S3'!$B:$B,$A$11,'BA History S3'!Q:Q, 1)</f>
        <v>2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1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2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2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2</v>
      </c>
      <c r="AO11" s="2">
        <f>COUNTIFS('BA History S3'!$B:$B,$A$11,'BA History S3'!AG:AG, 1)</f>
        <v>4</v>
      </c>
      <c r="AP11" s="2">
        <f>COUNTIFS('BA History S3'!$B:$B,$A$11,'BA History S3'!AH:AH, 1)</f>
        <v>4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154</v>
      </c>
      <c r="H12" s="27">
        <f>AVERAGEIFS('BA History S3'!C:C,'BA History S3'!B:B,A12)</f>
        <v>14</v>
      </c>
      <c r="I12" s="13">
        <f t="array" ref="I12">MAX(IF('BA History S3'!B:B=A12, 'BA History S3'!C:C))</f>
        <v>23</v>
      </c>
      <c r="J12" s="12">
        <f>COUNTIFS('BA History S3'!B:B,A12,'BA History S3'!D:D, 1)</f>
        <v>5</v>
      </c>
      <c r="K12" s="2">
        <f>COUNTIFS('BA History S3'!B:B,A12,'BA History S3'!D:D, 0)</f>
        <v>6</v>
      </c>
      <c r="L12" s="33">
        <f>LOOKUP(2, 1/('BA History S3'!$B:$B=A12), 'BA History S3'!$AO:$AO)</f>
        <v>0.45454545454545453</v>
      </c>
      <c r="M12" s="12">
        <f>SUMIFS('BA History S3'!F:F,'BA History S3'!B:B,A12)</f>
        <v>22</v>
      </c>
      <c r="N12" s="2">
        <f>SUMIFS('BA History S3'!E:E,'BA History S3'!B:B,A12)-M12</f>
        <v>26</v>
      </c>
      <c r="O12" s="33">
        <f>LOOKUP(2, 1/('BA History S3'!$B:$B=A12), 'BA History S3'!$AM:$AM)</f>
        <v>0.43181818181818182</v>
      </c>
      <c r="P12" s="12">
        <f>SUMIFS('BA History S3'!H:H,'BA History S3'!B:B,A12)</f>
        <v>96</v>
      </c>
      <c r="Q12" s="2">
        <f>SUMIFS('BA History S3'!G:G,'BA History S3'!B:B,A12)-P12</f>
        <v>99</v>
      </c>
      <c r="R12" s="43">
        <f>LOOKUP(2, 1/('BA History S3'!$B:$B=A12), 'BA History S3'!$AN:$AN)</f>
        <v>0.47999999999999993</v>
      </c>
      <c r="S12" s="2">
        <f>COUNTIFS('BA History S3'!$B:$B,$A$12,'BA History S3'!K:K, 1)</f>
        <v>0</v>
      </c>
      <c r="T12" s="2">
        <f>COUNTIFS('BA History S3'!$B:$B,$A$12,'BA History S3'!L:L, 1)</f>
        <v>1</v>
      </c>
      <c r="U12" s="2">
        <f>COUNTIFS('BA History S3'!$B:$B,$A$12,'BA History S3'!M:M, 1)</f>
        <v>1</v>
      </c>
      <c r="V12" s="2">
        <f>COUNTIFS('BA History S3'!$B:$B,$A$12,'BA History S3'!N:N, 1)</f>
        <v>4</v>
      </c>
      <c r="W12" s="2">
        <f>COUNTIFS('BA History S3'!$B:$B,$A$12,'BA History S3'!O:O, 1)</f>
        <v>1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1</v>
      </c>
      <c r="AE12" s="2">
        <f>COUNTIFS('BA History S3'!$B:$B,$A$12,'BA History S3'!W:W, 1)</f>
        <v>0</v>
      </c>
      <c r="AF12" s="2">
        <f>COUNTIFS('BA History S3'!$B:$B,$A$12,'BA History S3'!X:X, 1)</f>
        <v>1</v>
      </c>
      <c r="AG12" s="2">
        <f>COUNTIFS('BA History S3'!$B:$B,$A$12,'BA History S3'!Y:Y, 1)</f>
        <v>0</v>
      </c>
      <c r="AH12" s="2">
        <f>COUNTIFS('BA History S3'!$B:$B,$A$12,'BA History S3'!Z:Z, 1)</f>
        <v>1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1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4</v>
      </c>
      <c r="AO12" s="2">
        <f>COUNTIFS('BA History S3'!$B:$B,$A$12,'BA History S3'!AG:AG, 1)</f>
        <v>3</v>
      </c>
      <c r="AP12" s="2">
        <f>COUNTIFS('BA History S3'!$B:$B,$A$12,'BA History S3'!AH:AH, 1)</f>
        <v>2</v>
      </c>
      <c r="AQ12" s="2">
        <f>COUNTIFS('BA History S3'!$B:$B,$A$12,'BA History S3'!AI:AI, 1)</f>
        <v>2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23</v>
      </c>
      <c r="H13" s="27">
        <f>AVERAGEIFS('BA History S3'!C:C,'BA History S3'!B:B,A13)</f>
        <v>11.5</v>
      </c>
      <c r="I13" s="13">
        <f t="array" ref="I13">MAX(IF('BA History S3'!B:B=A13, 'BA History S3'!C:C))</f>
        <v>15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3</v>
      </c>
      <c r="O13" s="33">
        <f>LOOKUP(2, 1/('BA History S3'!$B:$B=A13), 'BA History S3'!$AM:$AM)</f>
        <v>0.625</v>
      </c>
      <c r="P13" s="12">
        <f>SUMIFS('BA History S3'!H:H,'BA History S3'!B:B,A13)</f>
        <v>17</v>
      </c>
      <c r="Q13" s="2">
        <f>SUMIFS('BA History S3'!G:G,'BA History S3'!B:B,A13)-P13</f>
        <v>14</v>
      </c>
      <c r="R13" s="43">
        <f>LOOKUP(2, 1/('BA History S3'!$B:$B=A13), 'BA History S3'!$AN:$AN)</f>
        <v>0.58499999999999996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0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0</v>
      </c>
      <c r="AL13" s="2">
        <f>COUNTIFS('BA History S3'!$B:$B,$A$13,'BA History S3'!AD:AD, 1)</f>
        <v>0</v>
      </c>
      <c r="AM13" s="2">
        <f>COUNTIFS('BA History S3'!$B:$B,$A$13,'BA History S3'!AE:AE, 1)</f>
        <v>1</v>
      </c>
      <c r="AN13" s="2">
        <f>COUNTIFS('BA History S3'!$B:$B,$A$13,'BA History S3'!AF:AF, 1)</f>
        <v>0</v>
      </c>
      <c r="AO13" s="2">
        <f>COUNTIFS('BA History S3'!$B:$B,$A$13,'BA History S3'!AG:AG, 1)</f>
        <v>0</v>
      </c>
      <c r="AP13" s="2">
        <f>COUNTIFS('BA History S3'!$B:$B,$A$13,'BA History S3'!AH:AH, 1)</f>
        <v>1</v>
      </c>
      <c r="AQ13" s="2">
        <f>COUNTIFS('BA History S3'!$B:$B,$A$13,'BA History S3'!AI:AI, 1)</f>
        <v>0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124</v>
      </c>
      <c r="B14" s="2" t="s">
        <v>70</v>
      </c>
      <c r="C14" s="2" t="s">
        <v>70</v>
      </c>
      <c r="D14" s="2">
        <v>1</v>
      </c>
      <c r="E14" s="2">
        <v>1</v>
      </c>
      <c r="F14" s="2"/>
      <c r="G14" s="12">
        <f>SUMIFS('BA History S3'!C:C,'BA History S3'!B:B,A14)</f>
        <v>222</v>
      </c>
      <c r="H14" s="27">
        <f>AVERAGEIFS('BA History S3'!C:C,'BA History S3'!B:B,A14)</f>
        <v>17.076923076923077</v>
      </c>
      <c r="I14" s="13">
        <f t="array" ref="I14">MAX(IF('BA History S3'!B:B=A14, 'BA History S3'!C:C))</f>
        <v>27</v>
      </c>
      <c r="J14" s="12">
        <f>COUNTIFS('BA History S3'!B:B,A14,'BA History S3'!D:D, 1)</f>
        <v>4</v>
      </c>
      <c r="K14" s="2">
        <f>COUNTIFS('BA History S3'!B:B,A14,'BA History S3'!D:D, 0)</f>
        <v>9</v>
      </c>
      <c r="L14" s="33">
        <f>LOOKUP(2, 1/('BA History S3'!$B:$B=A14), 'BA History S3'!$AO:$AO)</f>
        <v>0.30769230769230771</v>
      </c>
      <c r="M14" s="12">
        <f>SUMIFS('BA History S3'!F:F,'BA History S3'!B:B,A14)</f>
        <v>22</v>
      </c>
      <c r="N14" s="2">
        <f>SUMIFS('BA History S3'!E:E,'BA History S3'!B:B,A14)-M14</f>
        <v>33</v>
      </c>
      <c r="O14" s="33">
        <f>LOOKUP(2, 1/('BA History S3'!$B:$B=A14), 'BA History S3'!$AM:$AM)</f>
        <v>0.37692307692307686</v>
      </c>
      <c r="P14" s="12">
        <f>SUMIFS('BA History S3'!H:H,'BA History S3'!B:B,A14)</f>
        <v>102</v>
      </c>
      <c r="Q14" s="2">
        <f>SUMIFS('BA History S3'!G:G,'BA History S3'!B:B,A14)-P14</f>
        <v>127</v>
      </c>
      <c r="R14" s="43">
        <f>LOOKUP(2, 1/('BA History S3'!$B:$B=A14), 'BA History S3'!$AN:$AN)</f>
        <v>0.43153846153846148</v>
      </c>
      <c r="S14" s="2">
        <f>COUNTIFS('BA History S3'!$B:$B,$A$14,'BA History S3'!K:K, 1)</f>
        <v>1</v>
      </c>
      <c r="T14" s="2">
        <f>COUNTIFS('BA History S3'!$B:$B,$A$14,'BA History S3'!L:L, 1)</f>
        <v>0</v>
      </c>
      <c r="U14" s="2">
        <f>COUNTIFS('BA History S3'!$B:$B,$A$14,'BA History S3'!M:M, 1)</f>
        <v>3</v>
      </c>
      <c r="V14" s="2">
        <f>COUNTIFS('BA History S3'!$B:$B,$A$14,'BA History S3'!N:N, 1)</f>
        <v>5</v>
      </c>
      <c r="W14" s="2">
        <f>COUNTIFS('BA History S3'!$B:$B,$A$14,'BA History S3'!O:O, 1)</f>
        <v>2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1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3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1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3</v>
      </c>
      <c r="AP14" s="2">
        <f>COUNTIFS('BA History S3'!$B:$B,$A$14,'BA History S3'!AH:AH, 1)</f>
        <v>0</v>
      </c>
      <c r="AQ14" s="2">
        <f>COUNTIFS('BA History S3'!$B:$B,$A$14,'BA History S3'!AI:AI, 1)</f>
        <v>1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44</v>
      </c>
      <c r="B15" s="2" t="s">
        <v>70</v>
      </c>
      <c r="C15" s="2" t="s">
        <v>70</v>
      </c>
      <c r="D15" s="2">
        <v>1</v>
      </c>
      <c r="E15" s="2"/>
      <c r="F15" s="2"/>
      <c r="G15" s="12">
        <f>SUMIFS('BA History S3'!C:C,'BA History S3'!B:B,A15)</f>
        <v>120</v>
      </c>
      <c r="H15" s="27">
        <f>AVERAGEIFS('BA History S3'!C:C,'BA History S3'!B:B,A15)</f>
        <v>15</v>
      </c>
      <c r="I15" s="13">
        <f t="array" ref="I15">MAX(IF('BA History S3'!B:B=A15, 'BA History S3'!C:C))</f>
        <v>19</v>
      </c>
      <c r="J15" s="12">
        <f>COUNTIFS('BA History S3'!B:B,A15,'BA History S3'!D:D, 1)</f>
        <v>3</v>
      </c>
      <c r="K15" s="2">
        <f>COUNTIFS('BA History S3'!B:B,A15,'BA History S3'!D:D, 0)</f>
        <v>5</v>
      </c>
      <c r="L15" s="33">
        <f>LOOKUP(2, 1/('BA History S3'!$B:$B=A15), 'BA History S3'!$AO:$AO)</f>
        <v>0.375</v>
      </c>
      <c r="M15" s="12">
        <f>SUMIFS('BA History S3'!F:F,'BA History S3'!B:B,A15)</f>
        <v>13</v>
      </c>
      <c r="N15" s="2">
        <f>SUMIFS('BA History S3'!E:E,'BA History S3'!B:B,A15)-M15</f>
        <v>18</v>
      </c>
      <c r="O15" s="33">
        <f>LOOKUP(2, 1/('BA History S3'!$B:$B=A15), 'BA History S3'!$AM:$AM)</f>
        <v>0.41875000000000001</v>
      </c>
      <c r="P15" s="12">
        <f>SUMIFS('BA History S3'!H:H,'BA History S3'!B:B,A15)</f>
        <v>60</v>
      </c>
      <c r="Q15" s="2">
        <f>SUMIFS('BA History S3'!G:G,'BA History S3'!B:B,A15)-P15</f>
        <v>70</v>
      </c>
      <c r="R15" s="43">
        <f>LOOKUP(2, 1/('BA History S3'!$B:$B=A15), 'BA History S3'!$AN:$AN)</f>
        <v>0.45500000000000002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1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0</v>
      </c>
      <c r="AE15" s="2">
        <f>COUNTIFS('BA History S3'!$B:$B,$A$15,'BA History S3'!W:W, 1)</f>
        <v>1</v>
      </c>
      <c r="AF15" s="2">
        <f>COUNTIFS('BA History S3'!$B:$B,$A$15,'BA History S3'!X:X, 1)</f>
        <v>0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1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2</v>
      </c>
      <c r="AQ15" s="2">
        <f>COUNTIFS('BA History S3'!$B:$B,$A$15,'BA History S3'!AI:AI, 1)</f>
        <v>0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38</v>
      </c>
      <c r="B16" s="2" t="s">
        <v>54</v>
      </c>
      <c r="C16" s="3" t="s">
        <v>70</v>
      </c>
      <c r="D16" s="2">
        <v>2</v>
      </c>
      <c r="E16" s="2"/>
      <c r="F16" s="2"/>
      <c r="G16" s="12">
        <f>SUMIFS('BA History S3'!C:C,'BA History S3'!B:B,A16)</f>
        <v>264</v>
      </c>
      <c r="H16" s="27">
        <f>AVERAGEIFS('BA History S3'!C:C,'BA History S3'!B:B,A16)</f>
        <v>20.307692307692307</v>
      </c>
      <c r="I16" s="13">
        <f t="array" ref="I16">MAX(IF('BA History S3'!B:B=A16, 'BA History S3'!C:C))</f>
        <v>32</v>
      </c>
      <c r="J16" s="12">
        <f>COUNTIFS('BA History S3'!B:B,A16,'BA History S3'!D:D, 1)</f>
        <v>10</v>
      </c>
      <c r="K16" s="2">
        <f>COUNTIFS('BA History S3'!B:B,A16,'BA History S3'!D:D, 0)</f>
        <v>3</v>
      </c>
      <c r="L16" s="33">
        <f>LOOKUP(2, 1/('BA History S3'!$B:$B=A16), 'BA History S3'!$AO:$AO)</f>
        <v>0.76923076923076927</v>
      </c>
      <c r="M16" s="12">
        <f>SUMIFS('BA History S3'!F:F,'BA History S3'!B:B,A16)</f>
        <v>33</v>
      </c>
      <c r="N16" s="2">
        <f>SUMIFS('BA History S3'!E:E,'BA History S3'!B:B,A16)-M16</f>
        <v>23</v>
      </c>
      <c r="O16" s="33">
        <f>LOOKUP(2, 1/('BA History S3'!$B:$B=A16), 'BA History S3'!$AM:$AM)</f>
        <v>0.58846153846153837</v>
      </c>
      <c r="P16" s="12">
        <f>SUMIFS('BA History S3'!H:H,'BA History S3'!B:B,A16)</f>
        <v>123</v>
      </c>
      <c r="Q16" s="2">
        <f>SUMIFS('BA History S3'!G:G,'BA History S3'!B:B,A16)-P16</f>
        <v>100</v>
      </c>
      <c r="R16" s="43">
        <f>LOOKUP(2, 1/('BA History S3'!$B:$B=A16), 'BA History S3'!$AN:$AN)</f>
        <v>0.55307692307692313</v>
      </c>
      <c r="S16" s="2">
        <f>COUNTIFS('BA History S3'!$B:$B,$A$16,'BA History S3'!K:K, 1)</f>
        <v>2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7</v>
      </c>
      <c r="W16" s="2">
        <f>COUNTIFS('BA History S3'!$B:$B,$A$16,'BA History S3'!O:O, 1)</f>
        <v>1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1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1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2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3</v>
      </c>
      <c r="AO16" s="2">
        <f>COUNTIFS('BA History S3'!$B:$B,$A$16,'BA History S3'!AG:AG, 1)</f>
        <v>3</v>
      </c>
      <c r="AP16" s="2">
        <f>COUNTIFS('BA History S3'!$B:$B,$A$16,'BA History S3'!AH:AH, 1)</f>
        <v>4</v>
      </c>
      <c r="AQ16" s="2">
        <f>COUNTIFS('BA History S3'!$B:$B,$A$16,'BA History S3'!AI:AI, 1)</f>
        <v>1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1</v>
      </c>
      <c r="B17" s="1" t="s">
        <v>222</v>
      </c>
      <c r="C17" s="3" t="s">
        <v>70</v>
      </c>
      <c r="D17" s="2">
        <v>4</v>
      </c>
      <c r="E17" s="2">
        <v>2</v>
      </c>
      <c r="F17" s="2"/>
      <c r="G17" s="12">
        <f>SUMIFS('BA History S3'!C:C,'BA History S3'!B:B,A17)</f>
        <v>350</v>
      </c>
      <c r="H17" s="27">
        <f>AVERAGEIFS('BA History S3'!C:C,'BA History S3'!B:B,A17)</f>
        <v>23.333333333333332</v>
      </c>
      <c r="I17" s="13">
        <f t="array" ref="I17">MAX(IF('BA History S3'!B:B=A17, 'BA History S3'!C:C))</f>
        <v>37</v>
      </c>
      <c r="J17" s="12">
        <f>COUNTIFS('BA History S3'!B:B,A17,'BA History S3'!D:D, 1)</f>
        <v>7</v>
      </c>
      <c r="K17" s="2">
        <f>COUNTIFS('BA History S3'!B:B,A17,'BA History S3'!D:D, 0)</f>
        <v>8</v>
      </c>
      <c r="L17" s="33">
        <f>LOOKUP(2, 1/('BA History S3'!$B:$B=A17), 'BA History S3'!$AO:$AO)</f>
        <v>0.46666666666666667</v>
      </c>
      <c r="M17" s="12">
        <f>SUMIFS('BA History S3'!F:F,'BA History S3'!B:B,A17)</f>
        <v>27</v>
      </c>
      <c r="N17" s="2">
        <f>SUMIFS('BA History S3'!E:E,'BA History S3'!B:B,A17)-M17</f>
        <v>30</v>
      </c>
      <c r="O17" s="33">
        <f>LOOKUP(2, 1/('BA History S3'!$B:$B=A17), 'BA History S3'!$AM:$AM)</f>
        <v>0.46666666666666667</v>
      </c>
      <c r="P17" s="12">
        <f>SUMIFS('BA History S3'!H:H,'BA History S3'!B:B,A17)</f>
        <v>116</v>
      </c>
      <c r="Q17" s="2">
        <f>SUMIFS('BA History S3'!G:G,'BA History S3'!B:B,A17)-P17</f>
        <v>118</v>
      </c>
      <c r="R17" s="43">
        <f>LOOKUP(2, 1/('BA History S3'!$B:$B=A17), 'BA History S3'!$AN:$AN)</f>
        <v>0.49466666666666664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2</v>
      </c>
      <c r="V17" s="2">
        <f>COUNTIFS('BA History S3'!$B:$B,$A$17,'BA History S3'!N:N, 1)</f>
        <v>5</v>
      </c>
      <c r="W17" s="2">
        <f>COUNTIFS('BA History S3'!$B:$B,$A$17,'BA History S3'!O:O, 1)</f>
        <v>1</v>
      </c>
      <c r="X17" s="2">
        <f>COUNTIFS('BA History S3'!$B:$B,$A$17,'BA History S3'!P:P, 1)</f>
        <v>1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1</v>
      </c>
      <c r="AG17" s="2">
        <f>COUNTIFS('BA History S3'!$B:$B,$A$17,'BA History S3'!Y:Y, 1)</f>
        <v>0</v>
      </c>
      <c r="AH17" s="2">
        <f>COUNTIFS('BA History S3'!$B:$B,$A$17,'BA History S3'!Z:Z, 1)</f>
        <v>1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3</v>
      </c>
      <c r="AL17" s="2">
        <f>COUNTIFS('BA History S3'!$B:$B,$A$17,'BA History S3'!AD:AD, 1)</f>
        <v>1</v>
      </c>
      <c r="AM17" s="2">
        <f>COUNTIFS('BA History S3'!$B:$B,$A$17,'BA History S3'!AE:AE, 1)</f>
        <v>1</v>
      </c>
      <c r="AN17" s="2">
        <f>COUNTIFS('BA History S3'!$B:$B,$A$17,'BA History S3'!AF:AF, 1)</f>
        <v>2</v>
      </c>
      <c r="AO17" s="2">
        <f>COUNTIFS('BA History S3'!$B:$B,$A$17,'BA History S3'!AG:AG, 1)</f>
        <v>0</v>
      </c>
      <c r="AP17" s="2">
        <f>COUNTIFS('BA History S3'!$B:$B,$A$17,'BA History S3'!AH:AH, 1)</f>
        <v>5</v>
      </c>
      <c r="AQ17" s="2">
        <f>COUNTIFS('BA History S3'!$B:$B,$A$17,'BA History S3'!AI:AI, 1)</f>
        <v>3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40</v>
      </c>
      <c r="B18" s="1" t="s">
        <v>130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11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4</v>
      </c>
      <c r="N18" s="2">
        <f>SUMIFS('BA History S3'!E:E,'BA History S3'!B:B,A18)-M18</f>
        <v>3</v>
      </c>
      <c r="O18" s="33">
        <f>LOOKUP(2, 1/('BA History S3'!$B:$B=A18), 'BA History S3'!$AM:$AM)</f>
        <v>0.625</v>
      </c>
      <c r="P18" s="12">
        <f>SUMIFS('BA History S3'!H:H,'BA History S3'!B:B,A18)</f>
        <v>15</v>
      </c>
      <c r="Q18" s="2">
        <f>SUMIFS('BA History S3'!G:G,'BA History S3'!B:B,A18)-P18</f>
        <v>13</v>
      </c>
      <c r="R18" s="43">
        <f>LOOKUP(2, 1/('BA History S3'!$B:$B=A18), 'BA History S3'!$AN:$AN)</f>
        <v>0.56499999999999995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1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0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1</v>
      </c>
      <c r="AL18" s="2">
        <f>COUNTIFS('BA History S3'!$B:$B,$A$18,'BA History S3'!AD:AD, 1)</f>
        <v>0</v>
      </c>
      <c r="AM18" s="2">
        <f>COUNTIFS('BA History S3'!$B:$B,$A$18,'BA History S3'!AE:AE, 1)</f>
        <v>1</v>
      </c>
      <c r="AN18" s="2">
        <f>COUNTIFS('BA History S3'!$B:$B,$A$18,'BA History S3'!AF:AF, 1)</f>
        <v>0</v>
      </c>
      <c r="AO18" s="2">
        <f>COUNTIFS('BA History S3'!$B:$B,$A$18,'BA History S3'!AG:AG, 1)</f>
        <v>0</v>
      </c>
      <c r="AP18" s="2">
        <f>COUNTIFS('BA History S3'!$B:$B,$A$18,'BA History S3'!AH:AH, 1)</f>
        <v>1</v>
      </c>
      <c r="AQ18" s="2">
        <f>COUNTIFS('BA History S3'!$B:$B,$A$18,'BA History S3'!AI:AI, 1)</f>
        <v>0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22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20</v>
      </c>
      <c r="H19" s="27">
        <f>AVERAGEIFS('BA History S3'!C:C,'BA History S3'!B:B,A19)</f>
        <v>10</v>
      </c>
      <c r="I19" s="13">
        <f t="array" ref="I19">MAX(IF('BA History S3'!B:B=A19, 'BA History S3'!C:C))</f>
        <v>12</v>
      </c>
      <c r="J19" s="12">
        <f>COUNTIFS('BA History S3'!B:B,A19,'BA History S3'!D:D, 1)</f>
        <v>1</v>
      </c>
      <c r="K19" s="2">
        <f>COUNTIFS('BA History S3'!B:B,A19,'BA History S3'!D:D, 0)</f>
        <v>1</v>
      </c>
      <c r="L19" s="33">
        <f>LOOKUP(2, 1/('BA History S3'!$B:$B=A19), 'BA History S3'!$AO:$AO)</f>
        <v>0.5</v>
      </c>
      <c r="M19" s="12">
        <f>SUMIFS('BA History S3'!F:F,'BA History S3'!B:B,A19)</f>
        <v>5</v>
      </c>
      <c r="N19" s="2">
        <f>SUMIFS('BA History S3'!E:E,'BA History S3'!B:B,A19)-M19</f>
        <v>3</v>
      </c>
      <c r="O19" s="33">
        <f>LOOKUP(2, 1/('BA History S3'!$B:$B=A19), 'BA History S3'!$AM:$AM)</f>
        <v>0.7</v>
      </c>
      <c r="P19" s="12">
        <f>SUMIFS('BA History S3'!H:H,'BA History S3'!B:B,A19)</f>
        <v>18</v>
      </c>
      <c r="Q19" s="2">
        <f>SUMIFS('BA History S3'!G:G,'BA History S3'!B:B,A19)-P19</f>
        <v>16</v>
      </c>
      <c r="R19" s="43">
        <f>LOOKUP(2, 1/('BA History S3'!$B:$B=A19), 'BA History S3'!$AN:$AN)</f>
        <v>0.57999999999999996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1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1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110</v>
      </c>
      <c r="B20" s="1" t="s">
        <v>70</v>
      </c>
      <c r="C20" s="3" t="s">
        <v>70</v>
      </c>
      <c r="D20" s="2"/>
      <c r="E20" s="2"/>
      <c r="F20" s="2"/>
      <c r="G20" s="12">
        <f>SUMIFS('BA History S3'!C:C,'BA History S3'!B:B,A20)</f>
        <v>5</v>
      </c>
      <c r="H20" s="27">
        <f>AVERAGEIFS('BA History S3'!C:C,'BA History S3'!B:B,A20)</f>
        <v>5</v>
      </c>
      <c r="I20" s="13">
        <f t="array" ref="I20">MAX(IF('BA History S3'!B:B=A20, 'BA History S3'!C:C))</f>
        <v>5</v>
      </c>
      <c r="J20" s="12">
        <f>COUNTIFS('BA History S3'!B:B,A20,'BA History S3'!D:D, 1)</f>
        <v>0</v>
      </c>
      <c r="K20" s="2">
        <f>COUNTIFS('BA History S3'!B:B,A20,'BA History S3'!D:D, 0)</f>
        <v>1</v>
      </c>
      <c r="L20" s="33">
        <f>LOOKUP(2, 1/('BA History S3'!$B:$B=A20), 'BA History S3'!$AO:$AO)</f>
        <v>0</v>
      </c>
      <c r="M20" s="12">
        <f>SUMIFS('BA History S3'!F:F,'BA History S3'!B:B,A20)</f>
        <v>2</v>
      </c>
      <c r="N20" s="2">
        <f>SUMIFS('BA History S3'!E:E,'BA History S3'!B:B,A20)-M20</f>
        <v>3</v>
      </c>
      <c r="O20" s="33">
        <f>LOOKUP(2, 1/('BA History S3'!$B:$B=A20), 'BA History S3'!$AM:$AM)</f>
        <v>0.4</v>
      </c>
      <c r="P20" s="12">
        <f>SUMIFS('BA History S3'!H:H,'BA History S3'!B:B,A20)</f>
        <v>8</v>
      </c>
      <c r="Q20" s="2">
        <f>SUMIFS('BA History S3'!G:G,'BA History S3'!B:B,A20)-P20</f>
        <v>12</v>
      </c>
      <c r="R20" s="43">
        <f>LOOKUP(2, 1/('BA History S3'!$B:$B=A20), 'BA History S3'!$AN:$AN)</f>
        <v>0.4</v>
      </c>
      <c r="S20" s="2">
        <f>COUNTIFS('BA History S3'!$B:$B,$A$20,'BA History S3'!K:K, 1)</f>
        <v>1</v>
      </c>
      <c r="T20" s="2">
        <f>COUNTIFS('BA History S3'!$B:$B,$A$20,'BA History S3'!L:L, 1)</f>
        <v>0</v>
      </c>
      <c r="U20" s="2">
        <f>COUNTIFS('BA History S3'!$B:$B,$A$20,'BA History S3'!M:M, 1)</f>
        <v>1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3</v>
      </c>
      <c r="B21" s="1" t="s">
        <v>130</v>
      </c>
      <c r="C21" s="3" t="s">
        <v>70</v>
      </c>
      <c r="D21" s="49">
        <v>3</v>
      </c>
      <c r="E21" s="49"/>
      <c r="F21" s="49"/>
      <c r="G21" s="12">
        <f>SUMIFS('BA History S3'!C:C,'BA History S3'!B:B,A21)</f>
        <v>126</v>
      </c>
      <c r="H21" s="27">
        <f>AVERAGEIFS('BA History S3'!C:C,'BA History S3'!B:B,A21)</f>
        <v>21</v>
      </c>
      <c r="I21" s="13">
        <f t="array" ref="I21">MAX(IF('BA History S3'!B:B=A21, 'BA History S3'!C:C))</f>
        <v>26</v>
      </c>
      <c r="J21" s="12">
        <f>COUNTIFS('BA History S3'!B:B,A21,'BA History S3'!D:D, 1)</f>
        <v>2</v>
      </c>
      <c r="K21" s="2">
        <f>COUNTIFS('BA History S3'!B:B,A21,'BA History S3'!D:D, 0)</f>
        <v>4</v>
      </c>
      <c r="L21" s="33">
        <f>LOOKUP(2, 1/('BA History S3'!$B:$B=A21), 'BA History S3'!$AO:$AO)</f>
        <v>0.33333333333333331</v>
      </c>
      <c r="M21" s="12">
        <f>SUMIFS('BA History S3'!F:F,'BA History S3'!B:B,A21)</f>
        <v>12</v>
      </c>
      <c r="N21" s="2">
        <f>SUMIFS('BA History S3'!E:E,'BA History S3'!B:B,A21)-M21</f>
        <v>15</v>
      </c>
      <c r="O21" s="33">
        <f>LOOKUP(2, 1/('BA History S3'!$B:$B=A21), 'BA History S3'!$AM:$AM)</f>
        <v>0.44166666666666665</v>
      </c>
      <c r="P21" s="12">
        <f>SUMIFS('BA History S3'!H:H,'BA History S3'!B:B,A21)</f>
        <v>53</v>
      </c>
      <c r="Q21" s="2">
        <f>SUMIFS('BA History S3'!G:G,'BA History S3'!B:B,A21)-P21</f>
        <v>59</v>
      </c>
      <c r="R21" s="43">
        <f>LOOKUP(2, 1/('BA History S3'!$B:$B=A21), 'BA History S3'!$AN:$AN)</f>
        <v>0.47166666666666668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3</v>
      </c>
      <c r="V21" s="2">
        <f>COUNTIFS('BA History S3'!$B:$B,$A$21,'BA History S3'!N:N, 1)</f>
        <v>1</v>
      </c>
      <c r="W21" s="2">
        <f>COUNTIFS('BA History S3'!$B:$B,$A$21,'BA History S3'!O:O, 1)</f>
        <v>1</v>
      </c>
      <c r="X21" s="2">
        <f>COUNTIFS('BA History S3'!$B:$B,$A$21,'BA History S3'!P:P, 1)</f>
        <v>1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1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2</v>
      </c>
      <c r="AQ21" s="2">
        <f>COUNTIFS('BA History S3'!$B:$B,$A$21,'BA History S3'!AI:AI, 1)</f>
        <v>2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ht="15.75" x14ac:dyDescent="0.25">
      <c r="A22" s="2" t="s">
        <v>120</v>
      </c>
      <c r="B22" s="49" t="s">
        <v>70</v>
      </c>
      <c r="C22" s="2" t="s">
        <v>70</v>
      </c>
      <c r="D22" s="49"/>
      <c r="E22" s="49"/>
      <c r="F22" s="49"/>
      <c r="G22" s="12">
        <f>SUMIFS('BA History S3'!C:C,'BA History S3'!B:B,A22)</f>
        <v>16</v>
      </c>
      <c r="H22" s="27">
        <f>AVERAGEIFS('BA History S3'!C:C,'BA History S3'!B:B,A22)</f>
        <v>5.333333333333333</v>
      </c>
      <c r="I22" s="13">
        <f t="array" ref="I22">MAX(IF('BA History S3'!B:B=A22, 'BA History S3'!C:C))</f>
        <v>9</v>
      </c>
      <c r="J22" s="12">
        <f>COUNTIFS('BA History S3'!B:B,A22,'BA History S3'!D:D, 1)</f>
        <v>0</v>
      </c>
      <c r="K22" s="2">
        <f>COUNTIFS('BA History S3'!B:B,A22,'BA History S3'!D:D, 0)</f>
        <v>3</v>
      </c>
      <c r="L22" s="33">
        <f>LOOKUP(2, 1/('BA History S3'!$B:$B=A22), 'BA History S3'!$AO:$AO)</f>
        <v>0</v>
      </c>
      <c r="M22" s="12">
        <f>SUMIFS('BA History S3'!F:F,'BA History S3'!B:B,A22)</f>
        <v>2</v>
      </c>
      <c r="N22" s="2">
        <f>SUMIFS('BA History S3'!E:E,'BA History S3'!B:B,A22)-M22</f>
        <v>9</v>
      </c>
      <c r="O22" s="33">
        <f>LOOKUP(2, 1/('BA History S3'!$B:$B=A22), 'BA History S3'!$AM:$AM)</f>
        <v>0.16666666666666666</v>
      </c>
      <c r="P22" s="12">
        <f>SUMIFS('BA History S3'!H:H,'BA History S3'!B:B,A22)</f>
        <v>14</v>
      </c>
      <c r="Q22" s="2">
        <f>SUMIFS('BA History S3'!G:G,'BA History S3'!B:B,A22)-P22</f>
        <v>28</v>
      </c>
      <c r="R22" s="43">
        <f>LOOKUP(2, 1/('BA History S3'!$B:$B=A22), 'BA History S3'!$AN:$AN)</f>
        <v>0.33</v>
      </c>
      <c r="S22" s="2">
        <f>COUNTIFS('BA History S3'!$B:$B,$A$22,'BA History S3'!K:K, 1)</f>
        <v>1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0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0</v>
      </c>
      <c r="AG22" s="2">
        <f>COUNTIFS('BA History S3'!$B:$B,$A$22,'BA History S3'!Y:Y, 1)</f>
        <v>0</v>
      </c>
      <c r="AH22" s="2">
        <f>COUNTIFS('BA History S3'!$B:$B,$A$22,'BA History S3'!Z:Z, 1)</f>
        <v>0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0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1</v>
      </c>
      <c r="AO22" s="2">
        <f>COUNTIFS('BA History S3'!$B:$B,$A$22,'BA History S3'!AG:AG, 1)</f>
        <v>0</v>
      </c>
      <c r="AP22" s="2">
        <f>COUNTIFS('BA History S3'!$B:$B,$A$22,'BA History S3'!AH:AH, 1)</f>
        <v>0</v>
      </c>
      <c r="AQ22" s="2">
        <f>COUNTIFS('BA History S3'!$B:$B,$A$22,'BA History S3'!AI:AI, 1)</f>
        <v>0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133</v>
      </c>
      <c r="B23" s="2" t="s">
        <v>70</v>
      </c>
      <c r="C23" s="2" t="s">
        <v>70</v>
      </c>
      <c r="D23" s="2"/>
      <c r="E23" s="2"/>
      <c r="F23" s="2"/>
      <c r="G23" s="12">
        <f>SUMIFS('BA History S3'!C:C,'BA History S3'!B:B,A23)</f>
        <v>131</v>
      </c>
      <c r="H23" s="27">
        <f>AVERAGEIFS('BA History S3'!C:C,'BA History S3'!B:B,A23)</f>
        <v>13.1</v>
      </c>
      <c r="I23" s="13">
        <f t="array" ref="I23">MAX(IF('BA History S3'!B:B=A23, 'BA History S3'!C:C))</f>
        <v>21</v>
      </c>
      <c r="J23" s="12">
        <f>COUNTIFS('BA History S3'!B:B,A23,'BA History S3'!D:D, 1)</f>
        <v>8</v>
      </c>
      <c r="K23" s="2">
        <f>COUNTIFS('BA History S3'!B:B,A23,'BA History S3'!D:D, 0)</f>
        <v>2</v>
      </c>
      <c r="L23" s="33">
        <f>LOOKUP(2, 1/('BA History S3'!$B:$B=A23), 'BA History S3'!$AO:$AO)</f>
        <v>0.8</v>
      </c>
      <c r="M23" s="12">
        <f>SUMIFS('BA History S3'!F:F,'BA History S3'!B:B,A23)</f>
        <v>26</v>
      </c>
      <c r="N23" s="2">
        <f>SUMIFS('BA History S3'!E:E,'BA History S3'!B:B,A23)-M23</f>
        <v>15</v>
      </c>
      <c r="O23" s="33">
        <f>LOOKUP(2, 1/('BA History S3'!$B:$B=A23), 'BA History S3'!$AM:$AM)</f>
        <v>0.65499999999999992</v>
      </c>
      <c r="P23" s="12">
        <f>SUMIFS('BA History S3'!H:H,'BA History S3'!B:B,A23)</f>
        <v>95</v>
      </c>
      <c r="Q23" s="2">
        <f>SUMIFS('BA History S3'!G:G,'BA History S3'!B:B,A23)-P23</f>
        <v>77</v>
      </c>
      <c r="R23" s="43">
        <f>LOOKUP(2, 1/('BA History S3'!$B:$B=A23), 'BA History S3'!$AN:$AN)</f>
        <v>0.55699999999999994</v>
      </c>
      <c r="S23" s="2">
        <f>COUNTIFS('BA History S3'!$B:$B,$A$23,'BA History S3'!K:K, 1)</f>
        <v>0</v>
      </c>
      <c r="T23" s="2">
        <f>COUNTIFS('BA History S3'!$B:$B,$A$23,'BA History S3'!L:L, 1)</f>
        <v>1</v>
      </c>
      <c r="U23" s="2">
        <f>COUNTIFS('BA History S3'!$B:$B,$A$23,'BA History S3'!M:M, 1)</f>
        <v>3</v>
      </c>
      <c r="V23" s="2">
        <f>COUNTIFS('BA History S3'!$B:$B,$A$23,'BA History S3'!N:N, 1)</f>
        <v>7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2</v>
      </c>
      <c r="AG23" s="2">
        <f>COUNTIFS('BA History S3'!$B:$B,$A$23,'BA History S3'!Y:Y, 1)</f>
        <v>0</v>
      </c>
      <c r="AH23" s="2">
        <f>COUNTIFS('BA History S3'!$B:$B,$A$23,'BA History S3'!Z:Z, 1)</f>
        <v>2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2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2</v>
      </c>
      <c r="AO23" s="2">
        <f>COUNTIFS('BA History S3'!$B:$B,$A$23,'BA History S3'!AG:AG, 1)</f>
        <v>2</v>
      </c>
      <c r="AP23" s="2">
        <f>COUNTIFS('BA History S3'!$B:$B,$A$23,'BA History S3'!AH:AH, 1)</f>
        <v>3</v>
      </c>
      <c r="AQ23" s="2">
        <f>COUNTIFS('BA History S3'!$B:$B,$A$23,'BA History S3'!AI:AI, 1)</f>
        <v>2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12</v>
      </c>
      <c r="B24" s="2" t="s">
        <v>70</v>
      </c>
      <c r="C24" s="2" t="s">
        <v>70</v>
      </c>
      <c r="D24" s="2">
        <v>3</v>
      </c>
      <c r="E24" s="2"/>
      <c r="F24" s="2"/>
      <c r="G24" s="12">
        <f>SUMIFS('BA History S3'!C:C,'BA History S3'!B:B,A24)</f>
        <v>60</v>
      </c>
      <c r="H24" s="27">
        <f>AVERAGEIFS('BA History S3'!C:C,'BA History S3'!B:B,A24)</f>
        <v>20</v>
      </c>
      <c r="I24" s="13">
        <f t="array" ref="I24">MAX(IF('BA History S3'!B:B=A24, 'BA History S3'!C:C))</f>
        <v>25</v>
      </c>
      <c r="J24" s="12">
        <f>COUNTIFS('BA History S3'!B:B,A24,'BA History S3'!D:D, 1)</f>
        <v>2</v>
      </c>
      <c r="K24" s="2">
        <f>COUNTIFS('BA History S3'!B:B,A24,'BA History S3'!D:D, 0)</f>
        <v>1</v>
      </c>
      <c r="L24" s="33">
        <f>LOOKUP(2, 1/('BA History S3'!$B:$B=A24), 'BA History S3'!$AO:$AO)</f>
        <v>0.66666666666666663</v>
      </c>
      <c r="M24" s="12">
        <f>SUMIFS('BA History S3'!F:F,'BA History S3'!B:B,A24)</f>
        <v>8</v>
      </c>
      <c r="N24" s="2">
        <f>SUMIFS('BA History S3'!E:E,'BA History S3'!B:B,A24)-M24</f>
        <v>5</v>
      </c>
      <c r="O24" s="33">
        <f>LOOKUP(2, 1/('BA History S3'!$B:$B=A24), 'BA History S3'!$AM:$AM)</f>
        <v>0.6333333333333333</v>
      </c>
      <c r="P24" s="12">
        <f>SUMIFS('BA History S3'!H:H,'BA History S3'!B:B,A24)</f>
        <v>31</v>
      </c>
      <c r="Q24" s="2">
        <f>SUMIFS('BA History S3'!G:G,'BA History S3'!B:B,A24)-P24</f>
        <v>24</v>
      </c>
      <c r="R24" s="43">
        <f>LOOKUP(2, 1/('BA History S3'!$B:$B=A24), 'BA History S3'!$AN:$AN)</f>
        <v>0.56666666666666654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0</v>
      </c>
      <c r="V24" s="2">
        <f>COUNTIFS('BA History S3'!$B:$B,$A$24,'BA History S3'!N:N, 1)</f>
        <v>2</v>
      </c>
      <c r="W24" s="2">
        <f>COUNTIFS('BA History S3'!$B:$B,$A$24,'BA History S3'!O:O, 1)</f>
        <v>1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0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1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0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1</v>
      </c>
      <c r="AO24" s="2">
        <f>COUNTIFS('BA History S3'!$B:$B,$A$24,'BA History S3'!AG:AG, 1)</f>
        <v>1</v>
      </c>
      <c r="AP24" s="2">
        <f>COUNTIFS('BA History S3'!$B:$B,$A$24,'BA History S3'!AH:AH, 1)</f>
        <v>2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2</v>
      </c>
      <c r="B25" s="1" t="s">
        <v>130</v>
      </c>
      <c r="C25" s="2" t="s">
        <v>70</v>
      </c>
      <c r="D25" s="1">
        <v>4</v>
      </c>
      <c r="E25" s="1">
        <v>3</v>
      </c>
      <c r="G25" s="12">
        <f>SUMIFS('BA History S3'!C:C,'BA History S3'!B:B,A25)</f>
        <v>273</v>
      </c>
      <c r="H25" s="27">
        <f>AVERAGEIFS('BA History S3'!C:C,'BA History S3'!B:B,A25)</f>
        <v>24.818181818181817</v>
      </c>
      <c r="I25" s="13">
        <f t="array" ref="I25">MAX(IF('BA History S3'!B:B=A25, 'BA History S3'!C:C))</f>
        <v>39</v>
      </c>
      <c r="J25" s="12">
        <f>COUNTIFS('BA History S3'!B:B,A25,'BA History S3'!D:D, 1)</f>
        <v>5</v>
      </c>
      <c r="K25" s="2">
        <f>COUNTIFS('BA History S3'!B:B,A25,'BA History S3'!D:D, 0)</f>
        <v>6</v>
      </c>
      <c r="L25" s="33">
        <f>LOOKUP(2, 1/('BA History S3'!$B:$B=A25), 'BA History S3'!$AO:$AO)</f>
        <v>0.45454545454545453</v>
      </c>
      <c r="M25" s="12">
        <f>SUMIFS('BA History S3'!F:F,'BA History S3'!B:B,A25)</f>
        <v>22</v>
      </c>
      <c r="N25" s="2">
        <f>SUMIFS('BA History S3'!E:E,'BA History S3'!B:B,A25)-M25</f>
        <v>25</v>
      </c>
      <c r="O25" s="33">
        <f>LOOKUP(2, 1/('BA History S3'!$B:$B=A25), 'BA History S3'!$AM:$AM)</f>
        <v>0.45454545454545453</v>
      </c>
      <c r="P25" s="12">
        <f>SUMIFS('BA History S3'!H:H,'BA History S3'!B:B,A25)</f>
        <v>94</v>
      </c>
      <c r="Q25" s="2">
        <f>SUMIFS('BA History S3'!G:G,'BA History S3'!B:B,A25)-P25</f>
        <v>96</v>
      </c>
      <c r="R25" s="43">
        <f>LOOKUP(2, 1/('BA History S3'!$B:$B=A25), 'BA History S3'!$AN:$AN)</f>
        <v>0.4936363636363636</v>
      </c>
      <c r="S25" s="2">
        <f>COUNTIFS('BA History S3'!$B:$B,$A$25,'BA History S3'!K:K, 1)</f>
        <v>2</v>
      </c>
      <c r="T25" s="2">
        <f>COUNTIFS('BA History S3'!$B:$B,$A$25,'BA History S3'!L:L, 1)</f>
        <v>0</v>
      </c>
      <c r="U25" s="2">
        <f>COUNTIFS('BA History S3'!$B:$B,$A$25,'BA History S3'!M:M, 1)</f>
        <v>4</v>
      </c>
      <c r="V25" s="2">
        <f>COUNTIFS('BA History S3'!$B:$B,$A$25,'BA History S3'!N:N, 1)</f>
        <v>2</v>
      </c>
      <c r="W25" s="2">
        <f>COUNTIFS('BA History S3'!$B:$B,$A$25,'BA History S3'!O:O, 1)</f>
        <v>1</v>
      </c>
      <c r="X25" s="2">
        <f>COUNTIFS('BA History S3'!$B:$B,$A$25,'BA History S3'!P:P, 1)</f>
        <v>0</v>
      </c>
      <c r="Y25" s="2">
        <f>COUNTIFS('BA History S3'!$B:$B,$A$25,'BA History S3'!Q:Q, 1)</f>
        <v>1</v>
      </c>
      <c r="Z25" s="2">
        <f>COUNTIFS('BA History S3'!$B:$B,$A$25,'BA History S3'!R:R, 1)</f>
        <v>2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1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3</v>
      </c>
      <c r="AL25" s="2">
        <f>COUNTIFS('BA History S3'!$B:$B,$A$25,'BA History S3'!AD:AD, 1)</f>
        <v>0</v>
      </c>
      <c r="AM25" s="2">
        <f>COUNTIFS('BA History S3'!$B:$B,$A$25,'BA History S3'!AE:AE, 1)</f>
        <v>1</v>
      </c>
      <c r="AN25" s="2">
        <f>COUNTIFS('BA History S3'!$B:$B,$A$25,'BA History S3'!AF:AF, 1)</f>
        <v>2</v>
      </c>
      <c r="AO25" s="2">
        <f>COUNTIFS('BA History S3'!$B:$B,$A$25,'BA History S3'!AG:AG, 1)</f>
        <v>1</v>
      </c>
      <c r="AP25" s="2">
        <f>COUNTIFS('BA History S3'!$B:$B,$A$25,'BA History S3'!AH:AH, 1)</f>
        <v>1</v>
      </c>
      <c r="AQ25" s="2">
        <f>COUNTIFS('BA History S3'!$B:$B,$A$25,'BA History S3'!AI:AI, 1)</f>
        <v>0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5</v>
      </c>
      <c r="B26" s="1" t="s">
        <v>130</v>
      </c>
      <c r="C26" s="2" t="s">
        <v>70</v>
      </c>
      <c r="E26" s="1">
        <v>1</v>
      </c>
      <c r="G26" s="12">
        <f>SUMIFS('BA History S3'!C:C,'BA History S3'!B:B,A26)</f>
        <v>188</v>
      </c>
      <c r="H26" s="27">
        <f>AVERAGEIFS('BA History S3'!C:C,'BA History S3'!B:B,A26)</f>
        <v>20.888888888888889</v>
      </c>
      <c r="I26" s="13">
        <f t="array" ref="I26">MAX(IF('BA History S3'!B:B=A26, 'BA History S3'!C:C))</f>
        <v>33</v>
      </c>
      <c r="J26" s="12">
        <f>COUNTIFS('BA History S3'!B:B,A26,'BA History S3'!D:D, 1)</f>
        <v>6</v>
      </c>
      <c r="K26" s="2">
        <f>COUNTIFS('BA History S3'!B:B,A26,'BA History S3'!D:D, 0)</f>
        <v>3</v>
      </c>
      <c r="L26" s="33">
        <f>LOOKUP(2, 1/('BA History S3'!$B:$B=A26), 'BA History S3'!$AO:$AO)</f>
        <v>0.66666666666666663</v>
      </c>
      <c r="M26" s="12">
        <f>SUMIFS('BA History S3'!F:F,'BA History S3'!B:B,A26)</f>
        <v>22</v>
      </c>
      <c r="N26" s="2">
        <f>SUMIFS('BA History S3'!E:E,'BA History S3'!B:B,A26)-M26</f>
        <v>15</v>
      </c>
      <c r="O26" s="33">
        <f>LOOKUP(2, 1/('BA History S3'!$B:$B=A26), 'BA History S3'!$AM:$AM)</f>
        <v>0.61111111111111116</v>
      </c>
      <c r="P26" s="12">
        <f>SUMIFS('BA History S3'!H:H,'BA History S3'!B:B,A26)</f>
        <v>82</v>
      </c>
      <c r="Q26" s="2">
        <f>SUMIFS('BA History S3'!G:G,'BA History S3'!B:B,A26)-P26</f>
        <v>64</v>
      </c>
      <c r="R26" s="43">
        <f>LOOKUP(2, 1/('BA History S3'!$B:$B=A26), 'BA History S3'!$AN:$AN)</f>
        <v>0.57555555555555549</v>
      </c>
      <c r="S26" s="2">
        <f>COUNTIFS('BA History S3'!$B:$B,$A$26,'BA History S3'!K:K, 1)</f>
        <v>1</v>
      </c>
      <c r="T26" s="2">
        <f>COUNTIFS('BA History S3'!$B:$B,$A$26,'BA History S3'!L:L, 1)</f>
        <v>1</v>
      </c>
      <c r="U26" s="2">
        <f>COUNTIFS('BA History S3'!$B:$B,$A$26,'BA History S3'!M:M, 1)</f>
        <v>2</v>
      </c>
      <c r="V26" s="2">
        <f>COUNTIFS('BA History S3'!$B:$B,$A$26,'BA History S3'!N:N, 1)</f>
        <v>1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2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2</v>
      </c>
      <c r="AL26" s="2">
        <f>COUNTIFS('BA History S3'!$B:$B,$A$26,'BA History S3'!AD:AD, 1)</f>
        <v>0</v>
      </c>
      <c r="AM26" s="2">
        <f>COUNTIFS('BA History S3'!$B:$B,$A$26,'BA History S3'!AE:AE, 1)</f>
        <v>1</v>
      </c>
      <c r="AN26" s="2">
        <f>COUNTIFS('BA History S3'!$B:$B,$A$26,'BA History S3'!AF:AF, 1)</f>
        <v>5</v>
      </c>
      <c r="AO26" s="2">
        <f>COUNTIFS('BA History S3'!$B:$B,$A$26,'BA History S3'!AG:AG, 1)</f>
        <v>2</v>
      </c>
      <c r="AP26" s="2">
        <f>COUNTIFS('BA History S3'!$B:$B,$A$26,'BA History S3'!AH:AH, 1)</f>
        <v>2</v>
      </c>
      <c r="AQ26" s="2">
        <f>COUNTIFS('BA History S3'!$B:$B,$A$26,'BA History S3'!AI:AI, 1)</f>
        <v>2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32</v>
      </c>
      <c r="B27" s="1" t="s">
        <v>70</v>
      </c>
      <c r="C27" s="2" t="s">
        <v>70</v>
      </c>
      <c r="G27" s="12">
        <f>SUMIFS('BA History S3'!C:C,'BA History S3'!B:B,A27)</f>
        <v>19</v>
      </c>
      <c r="H27" s="27">
        <f>AVERAGEIFS('BA History S3'!C:C,'BA History S3'!B:B,A27)</f>
        <v>9.5</v>
      </c>
      <c r="I27" s="13">
        <f t="array" ref="I27">MAX(IF('BA History S3'!B:B=A27, 'BA History S3'!C:C))</f>
        <v>11</v>
      </c>
      <c r="J27" s="12">
        <f>COUNTIFS('BA History S3'!B:B,A27,'BA History S3'!D:D, 1)</f>
        <v>1</v>
      </c>
      <c r="K27" s="2">
        <f>COUNTIFS('BA History S3'!B:B,A27,'BA History S3'!D:D, 0)</f>
        <v>1</v>
      </c>
      <c r="L27" s="33">
        <f>LOOKUP(2, 1/('BA History S3'!$B:$B=A27), 'BA History S3'!$AO:$AO)</f>
        <v>0.5</v>
      </c>
      <c r="M27" s="12">
        <f>SUMIFS('BA History S3'!F:F,'BA History S3'!B:B,A27)</f>
        <v>3</v>
      </c>
      <c r="N27" s="2">
        <f>SUMIFS('BA History S3'!E:E,'BA History S3'!B:B,A27)-M27</f>
        <v>4</v>
      </c>
      <c r="O27" s="33">
        <f>LOOKUP(2, 1/('BA History S3'!$B:$B=A27), 'BA History S3'!$AM:$AM)</f>
        <v>0.375</v>
      </c>
      <c r="P27" s="12">
        <f>SUMIFS('BA History S3'!H:H,'BA History S3'!B:B,A27)</f>
        <v>12</v>
      </c>
      <c r="Q27" s="2">
        <f>SUMIFS('BA History S3'!G:G,'BA History S3'!B:B,A27)-P27</f>
        <v>14</v>
      </c>
      <c r="R27" s="43">
        <f>LOOKUP(2, 1/('BA History S3'!$B:$B=A27), 'BA History S3'!$AN:$AN)</f>
        <v>0.44500000000000001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0</v>
      </c>
      <c r="V27" s="2">
        <f>COUNTIFS('BA History S3'!$B:$B,$A$27,'BA History S3'!N:N, 1)</f>
        <v>1</v>
      </c>
      <c r="W27" s="2">
        <f>COUNTIFS('BA History S3'!$B:$B,$A$27,'BA History S3'!O:O, 1)</f>
        <v>1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1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0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191</v>
      </c>
      <c r="B28" s="1" t="s">
        <v>70</v>
      </c>
      <c r="C28" s="2" t="s">
        <v>70</v>
      </c>
      <c r="G28" s="12">
        <f>SUMIFS('BA History S3'!C:C,'BA History S3'!B:B,A28)</f>
        <v>5</v>
      </c>
      <c r="H28" s="27">
        <f>AVERAGEIFS('BA History S3'!C:C,'BA History S3'!B:B,A28)</f>
        <v>5</v>
      </c>
      <c r="I28" s="13">
        <f t="array" ref="I28">MAX(IF('BA History S3'!B:B=A28, 'BA History S3'!C:C))</f>
        <v>5</v>
      </c>
      <c r="J28" s="12">
        <f>COUNTIFS('BA History S3'!B:B,A28,'BA History S3'!D:D, 1)</f>
        <v>1</v>
      </c>
      <c r="K28" s="2">
        <f>COUNTIFS('BA History S3'!B:B,A28,'BA History S3'!D:D, 0)</f>
        <v>0</v>
      </c>
      <c r="L28" s="33">
        <f>LOOKUP(2, 1/('BA History S3'!$B:$B=A28), 'BA History S3'!$AO:$AO)</f>
        <v>1</v>
      </c>
      <c r="M28" s="12">
        <f>SUMIFS('BA History S3'!F:F,'BA History S3'!B:B,A28)</f>
        <v>3</v>
      </c>
      <c r="N28" s="2">
        <f>SUMIFS('BA History S3'!E:E,'BA History S3'!B:B,A28)-M28</f>
        <v>2</v>
      </c>
      <c r="O28" s="33">
        <f>LOOKUP(2, 1/('BA History S3'!$B:$B=A28), 'BA History S3'!$AM:$AM)</f>
        <v>0.6</v>
      </c>
      <c r="P28" s="12">
        <f>SUMIFS('BA History S3'!H:H,'BA History S3'!B:B,A28)</f>
        <v>12</v>
      </c>
      <c r="Q28" s="2">
        <f>SUMIFS('BA History S3'!G:G,'BA History S3'!B:B,A28)-P28</f>
        <v>12</v>
      </c>
      <c r="R28" s="43">
        <f>LOOKUP(2, 1/('BA History S3'!$B:$B=A28), 'BA History S3'!$AN:$AN)</f>
        <v>0.5</v>
      </c>
      <c r="S28" s="2">
        <f>COUNTIFS('BA History S3'!$B:$B,$A$28,'BA History S3'!K:K, 1)</f>
        <v>0</v>
      </c>
      <c r="T28" s="2">
        <f>COUNTIFS('BA History S3'!$B:$B,$A$28,'BA History S3'!L:L, 1)</f>
        <v>0</v>
      </c>
      <c r="U28" s="2">
        <f>COUNTIFS('BA History S3'!$B:$B,$A$28,'BA History S3'!M:M, 1)</f>
        <v>1</v>
      </c>
      <c r="V28" s="2">
        <f>COUNTIFS('BA History S3'!$B:$B,$A$28,'BA History S3'!N:N, 1)</f>
        <v>1</v>
      </c>
      <c r="W28" s="2">
        <f>COUNTIFS('BA History S3'!$B:$B,$A$28,'BA History S3'!O:O, 1)</f>
        <v>0</v>
      </c>
      <c r="X28" s="2">
        <f>COUNTIFS('BA History S3'!$B:$B,$A$28,'BA History S3'!P:P, 1)</f>
        <v>0</v>
      </c>
      <c r="Y28" s="2">
        <f>COUNTIFS('BA History S3'!$B:$B,$A$28,'BA History S3'!Q:Q, 1)</f>
        <v>0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0</v>
      </c>
      <c r="AE28" s="2">
        <f>COUNTIFS('BA History S3'!$B:$B,$A$28,'BA History S3'!W:W, 1)</f>
        <v>0</v>
      </c>
      <c r="AF28" s="2">
        <f>COUNTIFS('BA History S3'!$B:$B,$A$28,'BA History S3'!X:X, 1)</f>
        <v>0</v>
      </c>
      <c r="AG28" s="2">
        <f>COUNTIFS('BA History S3'!$B:$B,$A$28,'BA History S3'!Y:Y, 1)</f>
        <v>0</v>
      </c>
      <c r="AH28" s="2">
        <f>COUNTIFS('BA History S3'!$B:$B,$A$28,'BA History S3'!Z:Z, 1)</f>
        <v>0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0</v>
      </c>
      <c r="AL28" s="2">
        <f>COUNTIFS('BA History S3'!$B:$B,$A$28,'BA History S3'!AD:AD, 1)</f>
        <v>0</v>
      </c>
      <c r="AM28" s="2">
        <f>COUNTIFS('BA History S3'!$B:$B,$A$28,'BA History S3'!AE:AE, 1)</f>
        <v>0</v>
      </c>
      <c r="AN28" s="2">
        <f>COUNTIFS('BA History S3'!$B:$B,$A$28,'BA History S3'!AF:AF, 1)</f>
        <v>0</v>
      </c>
      <c r="AO28" s="2">
        <f>COUNTIFS('BA History S3'!$B:$B,$A$28,'BA History S3'!AG:AG, 1)</f>
        <v>1</v>
      </c>
      <c r="AP28" s="2">
        <f>COUNTIFS('BA History S3'!$B:$B,$A$28,'BA History S3'!AH:AH, 1)</f>
        <v>0</v>
      </c>
      <c r="AQ28" s="2">
        <f>COUNTIFS('BA History S3'!$B:$B,$A$28,'BA History S3'!AI:AI, 1)</f>
        <v>0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113</v>
      </c>
      <c r="B29" s="1" t="s">
        <v>70</v>
      </c>
      <c r="C29" s="2" t="s">
        <v>70</v>
      </c>
      <c r="D29" s="1">
        <v>7</v>
      </c>
      <c r="E29" s="1">
        <v>2</v>
      </c>
      <c r="G29" s="12">
        <f>SUMIFS('BA History S3'!C:C,'BA History S3'!B:B,A29)</f>
        <v>473</v>
      </c>
      <c r="H29" s="27">
        <f>AVERAGEIFS('BA History S3'!C:C,'BA History S3'!B:B,A29)</f>
        <v>22.523809523809526</v>
      </c>
      <c r="I29" s="13">
        <f t="array" ref="I29">MAX(IF('BA History S3'!B:B=A29, 'BA History S3'!C:C))</f>
        <v>45</v>
      </c>
      <c r="J29" s="12">
        <f>COUNTIFS('BA History S3'!B:B,A29,'BA History S3'!D:D, 1)</f>
        <v>11</v>
      </c>
      <c r="K29" s="2">
        <f>COUNTIFS('BA History S3'!B:B,A29,'BA History S3'!D:D, 0)</f>
        <v>10</v>
      </c>
      <c r="L29" s="33">
        <f>LOOKUP(2, 1/('BA History S3'!$B:$B=A29), 'BA History S3'!$AO:$AO)</f>
        <v>0.52380952380952384</v>
      </c>
      <c r="M29" s="12">
        <f>SUMIFS('BA History S3'!F:F,'BA History S3'!B:B,A29)</f>
        <v>45</v>
      </c>
      <c r="N29" s="2">
        <f>SUMIFS('BA History S3'!E:E,'BA History S3'!B:B,A29)-M29</f>
        <v>39</v>
      </c>
      <c r="O29" s="33">
        <f>LOOKUP(2, 1/('BA History S3'!$B:$B=A29), 'BA History S3'!$AM:$AM)</f>
        <v>0.55000000000000004</v>
      </c>
      <c r="P29" s="12">
        <f>SUMIFS('BA History S3'!H:H,'BA History S3'!B:B,A29)</f>
        <v>174</v>
      </c>
      <c r="Q29" s="2">
        <f>SUMIFS('BA History S3'!G:G,'BA History S3'!B:B,A29)-P29</f>
        <v>166</v>
      </c>
      <c r="R29" s="43">
        <f>LOOKUP(2, 1/('BA History S3'!$B:$B=A29), 'BA History S3'!$AN:$AN)</f>
        <v>0.51761904761904753</v>
      </c>
      <c r="S29" s="2">
        <f>COUNTIFS('BA History S3'!$B:$B,$A$29,'BA History S3'!K:K, 1)</f>
        <v>2</v>
      </c>
      <c r="T29" s="2">
        <f>COUNTIFS('BA History S3'!$B:$B,$A$29,'BA History S3'!L:L, 1)</f>
        <v>0</v>
      </c>
      <c r="U29" s="2">
        <f>COUNTIFS('BA History S3'!$B:$B,$A$29,'BA History S3'!M:M, 1)</f>
        <v>5</v>
      </c>
      <c r="V29" s="2">
        <f>COUNTIFS('BA History S3'!$B:$B,$A$29,'BA History S3'!N:N, 1)</f>
        <v>8</v>
      </c>
      <c r="W29" s="2">
        <f>COUNTIFS('BA History S3'!$B:$B,$A$29,'BA History S3'!O:O, 1)</f>
        <v>1</v>
      </c>
      <c r="X29" s="2">
        <f>COUNTIFS('BA History S3'!$B:$B,$A$29,'BA History S3'!P:P, 1)</f>
        <v>1</v>
      </c>
      <c r="Y29" s="2">
        <f>COUNTIFS('BA History S3'!$B:$B,$A$29,'BA History S3'!Q:Q, 1)</f>
        <v>2</v>
      </c>
      <c r="Z29" s="2">
        <f>COUNTIFS('BA History S3'!$B:$B,$A$29,'BA History S3'!R:R, 1)</f>
        <v>1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1</v>
      </c>
      <c r="AE29" s="2">
        <f>COUNTIFS('BA History S3'!$B:$B,$A$29,'BA History S3'!W:W, 1)</f>
        <v>0</v>
      </c>
      <c r="AF29" s="2">
        <f>COUNTIFS('BA History S3'!$B:$B,$A$29,'BA History S3'!X:X, 1)</f>
        <v>1</v>
      </c>
      <c r="AG29" s="2">
        <f>COUNTIFS('BA History S3'!$B:$B,$A$29,'BA History S3'!Y:Y, 1)</f>
        <v>0</v>
      </c>
      <c r="AH29" s="2">
        <f>COUNTIFS('BA History S3'!$B:$B,$A$29,'BA History S3'!Z:Z, 1)</f>
        <v>4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4</v>
      </c>
      <c r="AL29" s="2">
        <f>COUNTIFS('BA History S3'!$B:$B,$A$29,'BA History S3'!AD:AD, 1)</f>
        <v>0</v>
      </c>
      <c r="AM29" s="2">
        <f>COUNTIFS('BA History S3'!$B:$B,$A$29,'BA History S3'!AE:AE, 1)</f>
        <v>1</v>
      </c>
      <c r="AN29" s="2">
        <f>COUNTIFS('BA History S3'!$B:$B,$A$29,'BA History S3'!AF:AF, 1)</f>
        <v>4</v>
      </c>
      <c r="AO29" s="2">
        <f>COUNTIFS('BA History S3'!$B:$B,$A$29,'BA History S3'!AG:AG, 1)</f>
        <v>1</v>
      </c>
      <c r="AP29" s="2">
        <f>COUNTIFS('BA History S3'!$B:$B,$A$29,'BA History S3'!AH:AH, 1)</f>
        <v>5</v>
      </c>
      <c r="AQ29" s="2">
        <f>COUNTIFS('BA History S3'!$B:$B,$A$29,'BA History S3'!AI:AI, 1)</f>
        <v>4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246</v>
      </c>
      <c r="B30" s="1" t="s">
        <v>70</v>
      </c>
      <c r="C30" s="2" t="s">
        <v>70</v>
      </c>
      <c r="G30" s="12">
        <f>SUMIFS('BA History S3'!C:C,'BA History S3'!B:B,A30)</f>
        <v>20</v>
      </c>
      <c r="H30" s="27">
        <f>AVERAGEIFS('BA History S3'!C:C,'BA History S3'!B:B,A30)</f>
        <v>20</v>
      </c>
      <c r="I30" s="13">
        <f t="array" ref="I30">MAX(IF('BA History S3'!B:B=A30, 'BA History S3'!C:C))</f>
        <v>20</v>
      </c>
      <c r="J30" s="12">
        <f>COUNTIFS('BA History S3'!B:B,A30,'BA History S3'!D:D, 1)</f>
        <v>0</v>
      </c>
      <c r="K30" s="2">
        <f>COUNTIFS('BA History S3'!B:B,A30,'BA History S3'!D:D, 0)</f>
        <v>1</v>
      </c>
      <c r="L30" s="33">
        <f>LOOKUP(2, 1/('BA History S3'!$B:$B=A30), 'BA History S3'!$AO:$AO)</f>
        <v>0</v>
      </c>
      <c r="M30" s="12">
        <f>SUMIFS('BA History S3'!F:F,'BA History S3'!B:B,A30)</f>
        <v>1</v>
      </c>
      <c r="N30" s="2">
        <f>SUMIFS('BA History S3'!E:E,'BA History S3'!B:B,A30)-M30</f>
        <v>3</v>
      </c>
      <c r="O30" s="33">
        <f>LOOKUP(2, 1/('BA History S3'!$B:$B=A30), 'BA History S3'!$AM:$AM)</f>
        <v>0.25</v>
      </c>
      <c r="P30" s="12">
        <f>SUMIFS('BA History S3'!H:H,'BA History S3'!B:B,A30)</f>
        <v>9</v>
      </c>
      <c r="Q30" s="2">
        <f>SUMIFS('BA History S3'!G:G,'BA History S3'!B:B,A30)-P30</f>
        <v>11</v>
      </c>
      <c r="R30" s="43">
        <f>LOOKUP(2, 1/('BA History S3'!$B:$B=A30), 'BA History S3'!$AN:$AN)</f>
        <v>0.45</v>
      </c>
      <c r="S30" s="2">
        <f>COUNTIFS('BA History S3'!$B:$B,$A$30,'BA History S3'!K:K, 1)</f>
        <v>0</v>
      </c>
      <c r="T30" s="2">
        <f>COUNTIFS('BA History S3'!$B:$B,$A$30,'BA History S3'!L:L, 1)</f>
        <v>0</v>
      </c>
      <c r="U30" s="2">
        <f>COUNTIFS('BA History S3'!$B:$B,$A$30,'BA History S3'!M:M, 1)</f>
        <v>0</v>
      </c>
      <c r="V30" s="2">
        <f>COUNTIFS('BA History S3'!$B:$B,$A$30,'BA History S3'!N:N, 1)</f>
        <v>0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1</v>
      </c>
      <c r="AF30" s="2">
        <f>COUNTIFS('BA History S3'!$B:$B,$A$30,'BA History S3'!X:X, 1)</f>
        <v>0</v>
      </c>
      <c r="AG30" s="2">
        <f>COUNTIFS('BA History S3'!$B:$B,$A$30,'BA History S3'!Y:Y, 1)</f>
        <v>0</v>
      </c>
      <c r="AH30" s="2">
        <f>COUNTIFS('BA History S3'!$B:$B,$A$30,'BA History S3'!Z:Z, 1)</f>
        <v>0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0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0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34</v>
      </c>
      <c r="B31" s="1" t="s">
        <v>70</v>
      </c>
      <c r="C31" s="2" t="s">
        <v>70</v>
      </c>
      <c r="D31" s="1">
        <v>5</v>
      </c>
      <c r="E31" s="1">
        <v>3</v>
      </c>
      <c r="G31" s="12">
        <f>SUMIFS('BA History S3'!C:C,'BA History S3'!B:B,A31)</f>
        <v>254</v>
      </c>
      <c r="H31" s="27">
        <f>AVERAGEIFS('BA History S3'!C:C,'BA History S3'!B:B,A31)</f>
        <v>21.166666666666668</v>
      </c>
      <c r="I31" s="13">
        <f t="array" ref="I31">MAX(IF('BA History S3'!B:B=A31, 'BA History S3'!C:C))</f>
        <v>34</v>
      </c>
      <c r="J31" s="12">
        <f>COUNTIFS('BA History S3'!B:B,A31,'BA History S3'!D:D, 1)</f>
        <v>5</v>
      </c>
      <c r="K31" s="2">
        <f>COUNTIFS('BA History S3'!B:B,A31,'BA History S3'!D:D, 0)</f>
        <v>7</v>
      </c>
      <c r="L31" s="33">
        <f>LOOKUP(2, 1/('BA History S3'!$B:$B=A31), 'BA History S3'!$AO:$AO)</f>
        <v>0.41666666666666669</v>
      </c>
      <c r="M31" s="12">
        <f>SUMIFS('BA History S3'!F:F,'BA History S3'!B:B,A31)</f>
        <v>25</v>
      </c>
      <c r="N31" s="2">
        <f>SUMIFS('BA History S3'!E:E,'BA History S3'!B:B,A31)-M31</f>
        <v>29</v>
      </c>
      <c r="O31" s="33">
        <f>LOOKUP(2, 1/('BA History S3'!$B:$B=A31), 'BA History S3'!$AM:$AM)</f>
        <v>0.46666666666666662</v>
      </c>
      <c r="P31" s="12">
        <f>SUMIFS('BA History S3'!H:H,'BA History S3'!B:B,A31)</f>
        <v>108</v>
      </c>
      <c r="Q31" s="2">
        <f>SUMIFS('BA History S3'!G:G,'BA History S3'!B:B,A31)-P31</f>
        <v>107</v>
      </c>
      <c r="R31" s="43">
        <f>LOOKUP(2, 1/('BA History S3'!$B:$B=A31), 'BA History S3'!$AN:$AN)</f>
        <v>0.50833333333333341</v>
      </c>
      <c r="S31" s="2">
        <f>COUNTIFS('BA History S3'!$B:$B,$A$31,'BA History S3'!K:K, 1)</f>
        <v>1</v>
      </c>
      <c r="T31" s="2">
        <f>COUNTIFS('BA History S3'!$B:$B,$A$31,'BA History S3'!L:L, 1)</f>
        <v>3</v>
      </c>
      <c r="U31" s="2">
        <f>COUNTIFS('BA History S3'!$B:$B,$A$31,'BA History S3'!M:M, 1)</f>
        <v>2</v>
      </c>
      <c r="V31" s="2">
        <f>COUNTIFS('BA History S3'!$B:$B,$A$31,'BA History S3'!N:N, 1)</f>
        <v>3</v>
      </c>
      <c r="W31" s="2">
        <f>COUNTIFS('BA History S3'!$B:$B,$A$31,'BA History S3'!O:O, 1)</f>
        <v>1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1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2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1</v>
      </c>
      <c r="AL31" s="2">
        <f>COUNTIFS('BA History S3'!$B:$B,$A$31,'BA History S3'!AD:AD, 1)</f>
        <v>0</v>
      </c>
      <c r="AM31" s="2">
        <f>COUNTIFS('BA History S3'!$B:$B,$A$31,'BA History S3'!AE:AE, 1)</f>
        <v>0</v>
      </c>
      <c r="AN31" s="2">
        <f>COUNTIFS('BA History S3'!$B:$B,$A$31,'BA History S3'!AF:AF, 1)</f>
        <v>2</v>
      </c>
      <c r="AO31" s="2">
        <f>COUNTIFS('BA History S3'!$B:$B,$A$31,'BA History S3'!AG:AG, 1)</f>
        <v>2</v>
      </c>
      <c r="AP31" s="2">
        <f>COUNTIFS('BA History S3'!$B:$B,$A$31,'BA History S3'!AH:AH, 1)</f>
        <v>3</v>
      </c>
      <c r="AQ31" s="2">
        <f>COUNTIFS('BA History S3'!$B:$B,$A$31,'BA History S3'!AI:AI, 1)</f>
        <v>2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119</v>
      </c>
      <c r="B32" s="2" t="s">
        <v>54</v>
      </c>
      <c r="C32" s="2" t="s">
        <v>70</v>
      </c>
      <c r="D32" s="2">
        <v>1</v>
      </c>
      <c r="E32" s="2">
        <v>1</v>
      </c>
      <c r="F32" s="2"/>
      <c r="G32" s="12">
        <f>SUMIFS('BA History S3'!C:C,'BA History S3'!B:B,A32)</f>
        <v>313</v>
      </c>
      <c r="H32" s="27">
        <f>AVERAGEIFS('BA History S3'!C:C,'BA History S3'!B:B,A32)</f>
        <v>18.411764705882351</v>
      </c>
      <c r="I32" s="13">
        <f t="array" ref="I32">MAX(IF('BA History S3'!B:B=A32, 'BA History S3'!C:C))</f>
        <v>30</v>
      </c>
      <c r="J32" s="12">
        <f>COUNTIFS('BA History S3'!B:B,A32,'BA History S3'!D:D, 1)</f>
        <v>9</v>
      </c>
      <c r="K32" s="2">
        <f>COUNTIFS('BA History S3'!B:B,A32,'BA History S3'!D:D, 0)</f>
        <v>8</v>
      </c>
      <c r="L32" s="33">
        <f>LOOKUP(2, 1/('BA History S3'!$B:$B=A32), 'BA History S3'!$AO:$AO)</f>
        <v>0.52941176470588236</v>
      </c>
      <c r="M32" s="12">
        <f>SUMIFS('BA History S3'!F:F,'BA History S3'!B:B,A32)</f>
        <v>40</v>
      </c>
      <c r="N32" s="2">
        <f>SUMIFS('BA History S3'!E:E,'BA History S3'!B:B,A32)-M32</f>
        <v>30</v>
      </c>
      <c r="O32" s="33">
        <f>LOOKUP(2, 1/('BA History S3'!$B:$B=A32), 'BA History S3'!$AM:$AM)</f>
        <v>0.60882352941176476</v>
      </c>
      <c r="P32" s="12">
        <f>SUMIFS('BA History S3'!H:H,'BA History S3'!B:B,A32)</f>
        <v>153</v>
      </c>
      <c r="Q32" s="2">
        <f>SUMIFS('BA History S3'!G:G,'BA History S3'!B:B,A32)-P32</f>
        <v>134</v>
      </c>
      <c r="R32" s="43">
        <f>LOOKUP(2, 1/('BA History S3'!$B:$B=A32), 'BA History S3'!$AN:$AN)</f>
        <v>0.56000000000000005</v>
      </c>
      <c r="S32" s="2">
        <f>COUNTIFS('BA History S3'!$B:$B,$A$32,'BA History S3'!K:K, 1)</f>
        <v>2</v>
      </c>
      <c r="T32" s="2">
        <f>COUNTIFS('BA History S3'!$B:$B,$A$32,'BA History S3'!L:L, 1)</f>
        <v>1</v>
      </c>
      <c r="U32" s="2">
        <f>COUNTIFS('BA History S3'!$B:$B,$A$32,'BA History S3'!M:M, 1)</f>
        <v>4</v>
      </c>
      <c r="V32" s="2">
        <f>COUNTIFS('BA History S3'!$B:$B,$A$32,'BA History S3'!N:N, 1)</f>
        <v>6</v>
      </c>
      <c r="W32" s="2">
        <f>COUNTIFS('BA History S3'!$B:$B,$A$32,'BA History S3'!O:O, 1)</f>
        <v>2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2</v>
      </c>
      <c r="AE32" s="2">
        <f>COUNTIFS('BA History S3'!$B:$B,$A$32,'BA History S3'!W:W, 1)</f>
        <v>3</v>
      </c>
      <c r="AF32" s="2">
        <f>COUNTIFS('BA History S3'!$B:$B,$A$32,'BA History S3'!X:X, 1)</f>
        <v>1</v>
      </c>
      <c r="AG32" s="2">
        <f>COUNTIFS('BA History S3'!$B:$B,$A$32,'BA History S3'!Y:Y, 1)</f>
        <v>0</v>
      </c>
      <c r="AH32" s="2">
        <f>COUNTIFS('BA History S3'!$B:$B,$A$32,'BA History S3'!Z:Z, 1)</f>
        <v>1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4</v>
      </c>
      <c r="AL32" s="2">
        <f>COUNTIFS('BA History S3'!$B:$B,$A$32,'BA History S3'!AD:AD, 1)</f>
        <v>1</v>
      </c>
      <c r="AM32" s="2">
        <f>COUNTIFS('BA History S3'!$B:$B,$A$32,'BA History S3'!AE:AE, 1)</f>
        <v>0</v>
      </c>
      <c r="AN32" s="2">
        <f>COUNTIFS('BA History S3'!$B:$B,$A$32,'BA History S3'!AF:AF, 1)</f>
        <v>5</v>
      </c>
      <c r="AO32" s="2">
        <f>COUNTIFS('BA History S3'!$B:$B,$A$32,'BA History S3'!AG:AG, 1)</f>
        <v>0</v>
      </c>
      <c r="AP32" s="2">
        <f>COUNTIFS('BA History S3'!$B:$B,$A$32,'BA History S3'!AH:AH, 1)</f>
        <v>4</v>
      </c>
      <c r="AQ32" s="2">
        <f>COUNTIFS('BA History S3'!$B:$B,$A$32,'BA History S3'!AI:AI, 1)</f>
        <v>4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15</v>
      </c>
      <c r="B33" s="2" t="s">
        <v>70</v>
      </c>
      <c r="C33" s="2" t="s">
        <v>70</v>
      </c>
      <c r="D33" s="2">
        <v>1</v>
      </c>
      <c r="E33" s="2"/>
      <c r="F33" s="2"/>
      <c r="G33" s="12">
        <f>SUMIFS('BA History S3'!C:C,'BA History S3'!B:B,A33)</f>
        <v>73</v>
      </c>
      <c r="H33" s="27">
        <f>AVERAGEIFS('BA History S3'!C:C,'BA History S3'!B:B,A33)</f>
        <v>18.25</v>
      </c>
      <c r="I33" s="13">
        <f t="array" ref="I33">MAX(IF('BA History S3'!B:B=A33, 'BA History S3'!C:C))</f>
        <v>28</v>
      </c>
      <c r="J33" s="12">
        <f>COUNTIFS('BA History S3'!B:B,A33,'BA History S3'!D:D, 1)</f>
        <v>3</v>
      </c>
      <c r="K33" s="2">
        <f>COUNTIFS('BA History S3'!B:B,A33,'BA History S3'!D:D, 0)</f>
        <v>1</v>
      </c>
      <c r="L33" s="33">
        <f>LOOKUP(2, 1/('BA History S3'!$B:$B=A33), 'BA History S3'!$AO:$AO)</f>
        <v>0.75</v>
      </c>
      <c r="M33" s="12">
        <f>SUMIFS('BA History S3'!F:F,'BA History S3'!B:B,A33)</f>
        <v>10</v>
      </c>
      <c r="N33" s="2">
        <f>SUMIFS('BA History S3'!E:E,'BA History S3'!B:B,A33)-M33</f>
        <v>6</v>
      </c>
      <c r="O33" s="33">
        <f>LOOKUP(2, 1/('BA History S3'!$B:$B=A33), 'BA History S3'!$AM:$AM)</f>
        <v>0.625</v>
      </c>
      <c r="P33" s="12">
        <f>SUMIFS('BA History S3'!H:H,'BA History S3'!B:B,A33)</f>
        <v>37</v>
      </c>
      <c r="Q33" s="2">
        <f>SUMIFS('BA History S3'!G:G,'BA History S3'!B:B,A33)-P33</f>
        <v>30</v>
      </c>
      <c r="R33" s="43">
        <f>LOOKUP(2, 1/('BA History S3'!$B:$B=A33), 'BA History S3'!$AN:$AN)</f>
        <v>0.54749999999999999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1</v>
      </c>
      <c r="V33" s="2">
        <f>COUNTIFS('BA History S3'!$B:$B,$A$33,'BA History S3'!N:N, 1)</f>
        <v>3</v>
      </c>
      <c r="W33" s="2">
        <f>COUNTIFS('BA History S3'!$B:$B,$A$33,'BA History S3'!O:O, 1)</f>
        <v>0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0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2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1</v>
      </c>
      <c r="AO33" s="2">
        <f>COUNTIFS('BA History S3'!$B:$B,$A$33,'BA History S3'!AG:AG, 1)</f>
        <v>1</v>
      </c>
      <c r="AP33" s="2">
        <f>COUNTIFS('BA History S3'!$B:$B,$A$33,'BA History S3'!AH:AH, 1)</f>
        <v>2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239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</v>
      </c>
      <c r="H34" s="27">
        <f>AVERAGEIFS('BA History S3'!C:C,'BA History S3'!B:B,A34)</f>
        <v>7</v>
      </c>
      <c r="I34" s="13">
        <f t="array" ref="I34">MAX(IF('BA History S3'!B:B=A34, 'BA History S3'!C:C))</f>
        <v>8</v>
      </c>
      <c r="J34" s="12">
        <f>COUNTIFS('BA History S3'!B:B,A34,'BA History S3'!D:D, 1)</f>
        <v>1</v>
      </c>
      <c r="K34" s="2">
        <f>COUNTIFS('BA History S3'!B:B,A34,'BA History S3'!D:D, 0)</f>
        <v>1</v>
      </c>
      <c r="L34" s="33">
        <f>LOOKUP(2, 1/('BA History S3'!$B:$B=A34), 'BA History S3'!$AO:$AO)</f>
        <v>0.5</v>
      </c>
      <c r="M34" s="12">
        <f>SUMIFS('BA History S3'!F:F,'BA History S3'!B:B,A34)</f>
        <v>3</v>
      </c>
      <c r="N34" s="2">
        <f>SUMIFS('BA History S3'!E:E,'BA History S3'!B:B,A34)-M34</f>
        <v>4</v>
      </c>
      <c r="O34" s="33">
        <f>LOOKUP(2, 1/('BA History S3'!$B:$B=A34), 'BA History S3'!$AM:$AM)</f>
        <v>0.375</v>
      </c>
      <c r="P34" s="12">
        <f>SUMIFS('BA History S3'!H:H,'BA History S3'!B:B,A34)</f>
        <v>12</v>
      </c>
      <c r="Q34" s="2">
        <f>SUMIFS('BA History S3'!G:G,'BA History S3'!B:B,A34)-P34</f>
        <v>14</v>
      </c>
      <c r="R34" s="43">
        <f>LOOKUP(2, 1/('BA History S3'!$B:$B=A34), 'BA History S3'!$AN:$AN)</f>
        <v>0.44500000000000001</v>
      </c>
      <c r="S34" s="2">
        <f>COUNTIFS('BA History S3'!$B:$B,$A$34,'BA History S3'!K:K, 1)</f>
        <v>0</v>
      </c>
      <c r="T34" s="2">
        <f>COUNTIFS('BA History S3'!$B:$B,$A$34,'BA History S3'!L:L, 1)</f>
        <v>0</v>
      </c>
      <c r="U34" s="2">
        <f>COUNTIFS('BA History S3'!$B:$B,$A$34,'BA History S3'!M:M, 1)</f>
        <v>0</v>
      </c>
      <c r="V34" s="2">
        <f>COUNTIFS('BA History S3'!$B:$B,$A$34,'BA History S3'!N:N, 1)</f>
        <v>1</v>
      </c>
      <c r="W34" s="2">
        <f>COUNTIFS('BA History S3'!$B:$B,$A$34,'BA History S3'!O:O, 1)</f>
        <v>1</v>
      </c>
      <c r="X34" s="2">
        <f>COUNTIFS('BA History S3'!$B:$B,$A$34,'BA History S3'!P:P, 1)</f>
        <v>0</v>
      </c>
      <c r="Y34" s="2">
        <f>COUNTIFS('BA History S3'!$B:$B,$A$34,'BA History S3'!Q:Q, 1)</f>
        <v>0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0</v>
      </c>
      <c r="AE34" s="2">
        <f>COUNTIFS('BA History S3'!$B:$B,$A$34,'BA History S3'!W:W, 1)</f>
        <v>0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1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0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0</v>
      </c>
      <c r="AO34" s="2">
        <f>COUNTIFS('BA History S3'!$B:$B,$A$34,'BA History S3'!AG:AG, 1)</f>
        <v>0</v>
      </c>
      <c r="AP34" s="2">
        <f>COUNTIFS('BA History S3'!$B:$B,$A$34,'BA History S3'!AH:AH, 1)</f>
        <v>0</v>
      </c>
      <c r="AQ34" s="2">
        <f>COUNTIFS('BA History S3'!$B:$B,$A$34,'BA History S3'!AI:AI, 1)</f>
        <v>0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x14ac:dyDescent="0.25">
      <c r="A35" s="2" t="s">
        <v>243</v>
      </c>
      <c r="B35" s="2" t="s">
        <v>70</v>
      </c>
      <c r="C35" s="2" t="s">
        <v>70</v>
      </c>
      <c r="D35" s="2"/>
      <c r="E35" s="2"/>
      <c r="F35" s="2"/>
      <c r="G35" s="12">
        <f>SUMIFS('BA History S3'!C:C,'BA History S3'!B:B,A35)</f>
        <v>220</v>
      </c>
      <c r="H35" s="27">
        <f>AVERAGEIFS('BA History S3'!C:C,'BA History S3'!B:B,A35)</f>
        <v>9.1666666666666661</v>
      </c>
      <c r="I35" s="13">
        <f t="array" ref="I35">MAX(IF('BA History S3'!B:B=A35, 'BA History S3'!C:C))</f>
        <v>25</v>
      </c>
      <c r="J35" s="12">
        <f>COUNTIFS('BA History S3'!B:B,A35,'BA History S3'!D:D, 1)</f>
        <v>7</v>
      </c>
      <c r="K35" s="2">
        <f>COUNTIFS('BA History S3'!B:B,A35,'BA History S3'!D:D, 0)</f>
        <v>17</v>
      </c>
      <c r="L35" s="33">
        <f>LOOKUP(2, 1/('BA History S3'!$B:$B=A35), 'BA History S3'!$AO:$AO)</f>
        <v>0.29166666666666669</v>
      </c>
      <c r="M35" s="12">
        <f>SUMIFS('BA History S3'!F:F,'BA History S3'!B:B,A35)</f>
        <v>38</v>
      </c>
      <c r="N35" s="2">
        <f>SUMIFS('BA History S3'!E:E,'BA History S3'!B:B,A35)-M35</f>
        <v>60</v>
      </c>
      <c r="O35" s="33">
        <f>LOOKUP(2, 1/('BA History S3'!$B:$B=A35), 'BA History S3'!$AM:$AM)</f>
        <v>0.3666666666666667</v>
      </c>
      <c r="P35" s="12">
        <f>SUMIFS('BA History S3'!H:H,'BA History S3'!B:B,A35)</f>
        <v>174</v>
      </c>
      <c r="Q35" s="2">
        <f>SUMIFS('BA History S3'!G:G,'BA History S3'!B:B,A35)-P35</f>
        <v>226</v>
      </c>
      <c r="R35" s="43">
        <f>LOOKUP(2, 1/('BA History S3'!$B:$B=A35), 'BA History S3'!$AN:$AN)</f>
        <v>0.42249999999999993</v>
      </c>
      <c r="S35" s="2">
        <f>COUNTIFS('BA History S3'!$B:$B,$A$35,'BA History S3'!K:K, 1)</f>
        <v>3</v>
      </c>
      <c r="T35" s="2">
        <f>COUNTIFS('BA History S3'!$B:$B,$A$35,'BA History S3'!L:L, 1)</f>
        <v>1</v>
      </c>
      <c r="U35" s="2">
        <f>COUNTIFS('BA History S3'!$B:$B,$A$35,'BA History S3'!M:M, 1)</f>
        <v>4</v>
      </c>
      <c r="V35" s="2">
        <f>COUNTIFS('BA History S3'!$B:$B,$A$35,'BA History S3'!N:N, 1)</f>
        <v>5</v>
      </c>
      <c r="W35" s="2">
        <f>COUNTIFS('BA History S3'!$B:$B,$A$35,'BA History S3'!O:O, 1)</f>
        <v>1</v>
      </c>
      <c r="X35" s="2">
        <f>COUNTIFS('BA History S3'!$B:$B,$A$35,'BA History S3'!P:P, 1)</f>
        <v>0</v>
      </c>
      <c r="Y35" s="2">
        <f>COUNTIFS('BA History S3'!$B:$B,$A$35,'BA History S3'!Q:Q, 1)</f>
        <v>1</v>
      </c>
      <c r="Z35" s="2">
        <f>COUNTIFS('BA History S3'!$B:$B,$A$35,'BA History S3'!R:R, 1)</f>
        <v>2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1</v>
      </c>
      <c r="AE35" s="2">
        <f>COUNTIFS('BA History S3'!$B:$B,$A$35,'BA History S3'!W:W, 1)</f>
        <v>1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1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4</v>
      </c>
      <c r="AL35" s="2">
        <f>COUNTIFS('BA History S3'!$B:$B,$A$35,'BA History S3'!AD:AD, 1)</f>
        <v>0</v>
      </c>
      <c r="AM35" s="2">
        <f>COUNTIFS('BA History S3'!$B:$B,$A$35,'BA History S3'!AE:AE, 1)</f>
        <v>1</v>
      </c>
      <c r="AN35" s="2">
        <f>COUNTIFS('BA History S3'!$B:$B,$A$35,'BA History S3'!AF:AF, 1)</f>
        <v>8</v>
      </c>
      <c r="AO35" s="2">
        <f>COUNTIFS('BA History S3'!$B:$B,$A$35,'BA History S3'!AG:AG, 1)</f>
        <v>3</v>
      </c>
      <c r="AP35" s="2">
        <f>COUNTIFS('BA History S3'!$B:$B,$A$35,'BA History S3'!AH:AH, 1)</f>
        <v>0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ht="15.75" x14ac:dyDescent="0.25">
      <c r="A36" s="2" t="s">
        <v>242</v>
      </c>
      <c r="B36" s="49" t="s">
        <v>70</v>
      </c>
      <c r="C36" s="2" t="s">
        <v>70</v>
      </c>
      <c r="D36" s="49">
        <v>1</v>
      </c>
      <c r="E36" s="49"/>
      <c r="F36" s="49"/>
      <c r="G36" s="12">
        <f>SUMIFS('BA History S3'!C:C,'BA History S3'!B:B,A36)</f>
        <v>117</v>
      </c>
      <c r="H36" s="27">
        <f>AVERAGEIFS('BA History S3'!C:C,'BA History S3'!B:B,A36)</f>
        <v>19.5</v>
      </c>
      <c r="I36" s="13">
        <f t="array" ref="I36">MAX(IF('BA History S3'!B:B=A36, 'BA History S3'!C:C))</f>
        <v>27</v>
      </c>
      <c r="J36" s="12">
        <f>COUNTIFS('BA History S3'!B:B,A36,'BA History S3'!D:D, 1)</f>
        <v>1</v>
      </c>
      <c r="K36" s="2">
        <f>COUNTIFS('BA History S3'!B:B,A36,'BA History S3'!D:D, 0)</f>
        <v>5</v>
      </c>
      <c r="L36" s="33">
        <f>LOOKUP(2, 1/('BA History S3'!$B:$B=A36), 'BA History S3'!$AO:$AO)</f>
        <v>0.16666666666666666</v>
      </c>
      <c r="M36" s="12">
        <f>SUMIFS('BA History S3'!F:F,'BA History S3'!B:B,A36)</f>
        <v>9</v>
      </c>
      <c r="N36" s="2">
        <f>SUMIFS('BA History S3'!E:E,'BA History S3'!B:B,A36)-M36</f>
        <v>16</v>
      </c>
      <c r="O36" s="33">
        <f>LOOKUP(2, 1/('BA History S3'!$B:$B=A36), 'BA History S3'!$AM:$AM)</f>
        <v>0.34166666666666662</v>
      </c>
      <c r="P36" s="12">
        <f>SUMIFS('BA History S3'!H:H,'BA History S3'!B:B,A36)</f>
        <v>43</v>
      </c>
      <c r="Q36" s="2">
        <f>SUMIFS('BA History S3'!G:G,'BA History S3'!B:B,A36)-P36</f>
        <v>58</v>
      </c>
      <c r="R36" s="43">
        <f>LOOKUP(2, 1/('BA History S3'!$B:$B=A36), 'BA History S3'!$AN:$AN)</f>
        <v>0.40000000000000008</v>
      </c>
      <c r="S36" s="2">
        <f>COUNTIFS('BA History S3'!$B:$B,$A$36,'BA History S3'!K:K, 1)</f>
        <v>0</v>
      </c>
      <c r="T36" s="2">
        <f>COUNTIFS('BA History S3'!$B:$B,$A$36,'BA History S3'!L:L, 1)</f>
        <v>0</v>
      </c>
      <c r="U36" s="2">
        <f>COUNTIFS('BA History S3'!$B:$B,$A$36,'BA History S3'!M:M, 1)</f>
        <v>0</v>
      </c>
      <c r="V36" s="2">
        <f>COUNTIFS('BA History S3'!$B:$B,$A$36,'BA History S3'!N:N, 1)</f>
        <v>2</v>
      </c>
      <c r="W36" s="2">
        <f>COUNTIFS('BA History S3'!$B:$B,$A$36,'BA History S3'!O:O, 1)</f>
        <v>1</v>
      </c>
      <c r="X36" s="2">
        <f>COUNTIFS('BA History S3'!$B:$B,$A$36,'BA History S3'!P:P, 1)</f>
        <v>0</v>
      </c>
      <c r="Y36" s="2">
        <f>COUNTIFS('BA History S3'!$B:$B,$A$36,'BA History S3'!Q:Q, 1)</f>
        <v>0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0</v>
      </c>
      <c r="AE36" s="2">
        <f>COUNTIFS('BA History S3'!$B:$B,$A$36,'BA History S3'!W:W, 1)</f>
        <v>0</v>
      </c>
      <c r="AF36" s="2">
        <f>COUNTIFS('BA History S3'!$B:$B,$A$36,'BA History S3'!X:X, 1)</f>
        <v>0</v>
      </c>
      <c r="AG36" s="2">
        <f>COUNTIFS('BA History S3'!$B:$B,$A$36,'BA History S3'!Y:Y, 1)</f>
        <v>0</v>
      </c>
      <c r="AH36" s="2">
        <f>COUNTIFS('BA History S3'!$B:$B,$A$36,'BA History S3'!Z:Z, 1)</f>
        <v>0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0</v>
      </c>
      <c r="AL36" s="2">
        <f>COUNTIFS('BA History S3'!$B:$B,$A$36,'BA History S3'!AD:AD, 1)</f>
        <v>0</v>
      </c>
      <c r="AM36" s="2">
        <f>COUNTIFS('BA History S3'!$B:$B,$A$36,'BA History S3'!AE:AE, 1)</f>
        <v>0</v>
      </c>
      <c r="AN36" s="2">
        <f>COUNTIFS('BA History S3'!$B:$B,$A$36,'BA History S3'!AF:AF, 1)</f>
        <v>1</v>
      </c>
      <c r="AO36" s="2">
        <f>COUNTIFS('BA History S3'!$B:$B,$A$36,'BA History S3'!AG:AG, 1)</f>
        <v>1</v>
      </c>
      <c r="AP36" s="2">
        <f>COUNTIFS('BA History S3'!$B:$B,$A$36,'BA History S3'!AH:AH, 1)</f>
        <v>2</v>
      </c>
      <c r="AQ36" s="2">
        <f>COUNTIFS('BA History S3'!$B:$B,$A$36,'BA History S3'!AI:AI, 1)</f>
        <v>2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6</v>
      </c>
      <c r="B37" s="1" t="s">
        <v>130</v>
      </c>
      <c r="C37" s="2" t="s">
        <v>70</v>
      </c>
      <c r="D37" s="1">
        <v>12</v>
      </c>
      <c r="E37" s="1">
        <v>5</v>
      </c>
      <c r="G37" s="12">
        <f>SUMIFS('BA History S3'!C:C,'BA History S3'!B:B,A37)</f>
        <v>690</v>
      </c>
      <c r="H37" s="27">
        <f>AVERAGEIFS('BA History S3'!C:C,'BA History S3'!B:B,A37)</f>
        <v>27.6</v>
      </c>
      <c r="I37" s="13">
        <f t="array" ref="I37">MAX(IF('BA History S3'!B:B=A37, 'BA History S3'!C:C))</f>
        <v>65</v>
      </c>
      <c r="J37" s="12">
        <f>COUNTIFS('BA History S3'!B:B,A37,'BA History S3'!D:D, 1)</f>
        <v>14</v>
      </c>
      <c r="K37" s="2">
        <f>COUNTIFS('BA History S3'!B:B,A37,'BA History S3'!D:D, 0)</f>
        <v>11</v>
      </c>
      <c r="L37" s="33">
        <f>LOOKUP(2, 1/('BA History S3'!$B:$B=A37), 'BA History S3'!$AO:$AO)</f>
        <v>0.56000000000000005</v>
      </c>
      <c r="M37" s="12">
        <f>SUMIFS('BA History S3'!F:F,'BA History S3'!B:B,A37)</f>
        <v>53</v>
      </c>
      <c r="N37" s="2">
        <f>SUMIFS('BA History S3'!E:E,'BA History S3'!B:B,A37)-M37</f>
        <v>49</v>
      </c>
      <c r="O37" s="33">
        <f>LOOKUP(2, 1/('BA History S3'!$B:$B=A37), 'BA History S3'!$AM:$AM)</f>
        <v>0.52599999999999991</v>
      </c>
      <c r="P37" s="12">
        <f>SUMIFS('BA History S3'!H:H,'BA History S3'!B:B,A37)</f>
        <v>212</v>
      </c>
      <c r="Q37" s="2">
        <f>SUMIFS('BA History S3'!G:G,'BA History S3'!B:B,A37)-P37</f>
        <v>206</v>
      </c>
      <c r="R37" s="43">
        <f>LOOKUP(2, 1/('BA History S3'!$B:$B=A37), 'BA History S3'!$AN:$AN)</f>
        <v>0.50640000000000007</v>
      </c>
      <c r="S37" s="2">
        <f>COUNTIFS('BA History S3'!$B:$B,$A$37,'BA History S3'!K:K, 1)</f>
        <v>2</v>
      </c>
      <c r="T37" s="2">
        <f>COUNTIFS('BA History S3'!$B:$B,$A$37,'BA History S3'!L:L, 1)</f>
        <v>1</v>
      </c>
      <c r="U37" s="2">
        <f>COUNTIFS('BA History S3'!$B:$B,$A$37,'BA History S3'!M:M, 1)</f>
        <v>4</v>
      </c>
      <c r="V37" s="2">
        <f>COUNTIFS('BA History S3'!$B:$B,$A$37,'BA History S3'!N:N, 1)</f>
        <v>9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2</v>
      </c>
      <c r="Z37" s="2">
        <f>COUNTIFS('BA History S3'!$B:$B,$A$37,'BA History S3'!R:R, 1)</f>
        <v>1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3</v>
      </c>
      <c r="AE37" s="2">
        <f>COUNTIFS('BA History S3'!$B:$B,$A$37,'BA History S3'!W:W, 1)</f>
        <v>1</v>
      </c>
      <c r="AF37" s="2">
        <f>COUNTIFS('BA History S3'!$B:$B,$A$37,'BA History S3'!X:X, 1)</f>
        <v>1</v>
      </c>
      <c r="AG37" s="2">
        <f>COUNTIFS('BA History S3'!$B:$B,$A$37,'BA History S3'!Y:Y, 1)</f>
        <v>0</v>
      </c>
      <c r="AH37" s="2">
        <f>COUNTIFS('BA History S3'!$B:$B,$A$37,'BA History S3'!Z:Z, 1)</f>
        <v>4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4</v>
      </c>
      <c r="AL37" s="2">
        <f>COUNTIFS('BA History S3'!$B:$B,$A$37,'BA History S3'!AD:AD, 1)</f>
        <v>1</v>
      </c>
      <c r="AM37" s="2">
        <f>COUNTIFS('BA History S3'!$B:$B,$A$37,'BA History S3'!AE:AE, 1)</f>
        <v>0</v>
      </c>
      <c r="AN37" s="2">
        <f>COUNTIFS('BA History S3'!$B:$B,$A$37,'BA History S3'!AF:AF, 1)</f>
        <v>6</v>
      </c>
      <c r="AO37" s="2">
        <f>COUNTIFS('BA History S3'!$B:$B,$A$37,'BA History S3'!AG:AG, 1)</f>
        <v>4</v>
      </c>
      <c r="AP37" s="2">
        <f>COUNTIFS('BA History S3'!$B:$B,$A$37,'BA History S3'!AH:AH, 1)</f>
        <v>6</v>
      </c>
      <c r="AQ37" s="2">
        <f>COUNTIFS('BA History S3'!$B:$B,$A$37,'BA History S3'!AI:AI, 1)</f>
        <v>4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16</v>
      </c>
      <c r="B38" s="1" t="s">
        <v>70</v>
      </c>
      <c r="C38" s="2" t="s">
        <v>70</v>
      </c>
      <c r="G38" s="12">
        <f>SUMIFS('BA History S3'!C:C,'BA History S3'!B:B,A38)</f>
        <v>43</v>
      </c>
      <c r="H38" s="27">
        <f>AVERAGEIFS('BA History S3'!C:C,'BA History S3'!B:B,A38)</f>
        <v>14.333333333333334</v>
      </c>
      <c r="I38" s="13">
        <f t="array" ref="I38">MAX(IF('BA History S3'!B:B=A38, 'BA History S3'!C:C))</f>
        <v>17</v>
      </c>
      <c r="J38" s="12">
        <f>COUNTIFS('BA History S3'!B:B,A38,'BA History S3'!D:D, 1)</f>
        <v>1</v>
      </c>
      <c r="K38" s="2">
        <f>COUNTIFS('BA History S3'!B:B,A38,'BA History S3'!D:D, 0)</f>
        <v>2</v>
      </c>
      <c r="L38" s="33">
        <f>LOOKUP(2, 1/('BA History S3'!$B:$B=A38), 'BA History S3'!$AO:$AO)</f>
        <v>0.33333333333333331</v>
      </c>
      <c r="M38" s="12">
        <f>SUMIFS('BA History S3'!F:F,'BA History S3'!B:B,A38)</f>
        <v>6</v>
      </c>
      <c r="N38" s="2">
        <f>SUMIFS('BA History S3'!E:E,'BA History S3'!B:B,A38)-M38</f>
        <v>7</v>
      </c>
      <c r="O38" s="33">
        <f>LOOKUP(2, 1/('BA History S3'!$B:$B=A38), 'BA History S3'!$AM:$AM)</f>
        <v>0.46666666666666662</v>
      </c>
      <c r="P38" s="12">
        <f>SUMIFS('BA History S3'!H:H,'BA History S3'!B:B,A38)</f>
        <v>25</v>
      </c>
      <c r="Q38" s="2">
        <f>SUMIFS('BA History S3'!G:G,'BA History S3'!B:B,A38)-P38</f>
        <v>24</v>
      </c>
      <c r="R38" s="43">
        <f>LOOKUP(2, 1/('BA History S3'!$B:$B=A38), 'BA History S3'!$AN:$AN)</f>
        <v>0.53333333333333333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2</v>
      </c>
      <c r="V38" s="2">
        <f>COUNTIFS('BA History S3'!$B:$B,$A$38,'BA History S3'!N:N, 1)</f>
        <v>0</v>
      </c>
      <c r="W38" s="2">
        <f>COUNTIFS('BA History S3'!$B:$B,$A$38,'BA History S3'!O:O, 1)</f>
        <v>0</v>
      </c>
      <c r="X38" s="2">
        <f>COUNTIFS('BA History S3'!$B:$B,$A$38,'BA History S3'!P:P, 1)</f>
        <v>0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0</v>
      </c>
      <c r="AE38" s="2">
        <f>COUNTIFS('BA History S3'!$B:$B,$A$38,'BA History S3'!W:W, 1)</f>
        <v>1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0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1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1</v>
      </c>
      <c r="AO38" s="2">
        <f>COUNTIFS('BA History S3'!$B:$B,$A$38,'BA History S3'!AG:AG, 1)</f>
        <v>0</v>
      </c>
      <c r="AP38" s="2">
        <f>COUNTIFS('BA History S3'!$B:$B,$A$38,'BA History S3'!AH:AH, 1)</f>
        <v>1</v>
      </c>
      <c r="AQ38" s="2">
        <f>COUNTIFS('BA History S3'!$B:$B,$A$38,'BA History S3'!AI:AI, 1)</f>
        <v>0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90</v>
      </c>
      <c r="B39" s="2" t="s">
        <v>70</v>
      </c>
      <c r="C39" s="2" t="s">
        <v>70</v>
      </c>
      <c r="D39" s="2">
        <v>8</v>
      </c>
      <c r="E39" s="2">
        <v>2</v>
      </c>
      <c r="F39" s="2">
        <v>1</v>
      </c>
      <c r="G39" s="12">
        <f>SUMIFS('BA History S3'!C:C,'BA History S3'!B:B,A39)</f>
        <v>352</v>
      </c>
      <c r="H39" s="27">
        <f>AVERAGEIFS('BA History S3'!C:C,'BA History S3'!B:B,A39)</f>
        <v>23.466666666666665</v>
      </c>
      <c r="I39" s="13">
        <f t="array" ref="I39">MAX(IF('BA History S3'!B:B=A39, 'BA History S3'!C:C))</f>
        <v>37</v>
      </c>
      <c r="J39" s="12">
        <f>COUNTIFS('BA History S3'!B:B,A39,'BA History S3'!D:D, 1)</f>
        <v>11</v>
      </c>
      <c r="K39" s="2">
        <f>COUNTIFS('BA History S3'!B:B,A39,'BA History S3'!D:D, 0)</f>
        <v>4</v>
      </c>
      <c r="L39" s="33">
        <f>LOOKUP(2, 1/('BA History S3'!$B:$B=A39), 'BA History S3'!$AO:$AO)</f>
        <v>0.73333333333333328</v>
      </c>
      <c r="M39" s="12">
        <f>SUMIFS('BA History S3'!F:F,'BA History S3'!B:B,A39)</f>
        <v>37</v>
      </c>
      <c r="N39" s="2">
        <f>SUMIFS('BA History S3'!E:E,'BA History S3'!B:B,A39)-M39</f>
        <v>26</v>
      </c>
      <c r="O39" s="33">
        <f>LOOKUP(2, 1/('BA History S3'!$B:$B=A39), 'BA History S3'!$AM:$AM)</f>
        <v>0.58666666666666656</v>
      </c>
      <c r="P39" s="12">
        <f>SUMIFS('BA History S3'!H:H,'BA History S3'!B:B,A39)</f>
        <v>133</v>
      </c>
      <c r="Q39" s="2">
        <f>SUMIFS('BA History S3'!G:G,'BA History S3'!B:B,A39)-P39</f>
        <v>123</v>
      </c>
      <c r="R39" s="43">
        <f>LOOKUP(2, 1/('BA History S3'!$B:$B=A39), 'BA History S3'!$AN:$AN)</f>
        <v>0.5126666666666666</v>
      </c>
      <c r="S39" s="2">
        <f>COUNTIFS('BA History S3'!$B:$B,$A$39,'BA History S3'!K:K, 1)</f>
        <v>2</v>
      </c>
      <c r="T39" s="2">
        <f>COUNTIFS('BA History S3'!$B:$B,$A$39,'BA History S3'!L:L, 1)</f>
        <v>1</v>
      </c>
      <c r="U39" s="2">
        <f>COUNTIFS('BA History S3'!$B:$B,$A$39,'BA History S3'!M:M, 1)</f>
        <v>3</v>
      </c>
      <c r="V39" s="2">
        <f>COUNTIFS('BA History S3'!$B:$B,$A$39,'BA History S3'!N:N, 1)</f>
        <v>8</v>
      </c>
      <c r="W39" s="2">
        <f>COUNTIFS('BA History S3'!$B:$B,$A$39,'BA History S3'!O:O, 1)</f>
        <v>2</v>
      </c>
      <c r="X39" s="2">
        <f>COUNTIFS('BA History S3'!$B:$B,$A$39,'BA History S3'!P:P, 1)</f>
        <v>1</v>
      </c>
      <c r="Y39" s="2">
        <f>COUNTIFS('BA History S3'!$B:$B,$A$39,'BA History S3'!Q:Q, 1)</f>
        <v>1</v>
      </c>
      <c r="Z39" s="2">
        <f>COUNTIFS('BA History S3'!$B:$B,$A$39,'BA History S3'!R:R, 1)</f>
        <v>1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1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2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3</v>
      </c>
      <c r="AO39" s="2">
        <f>COUNTIFS('BA History S3'!$B:$B,$A$39,'BA History S3'!AG:AG, 1)</f>
        <v>3</v>
      </c>
      <c r="AP39" s="2">
        <f>COUNTIFS('BA History S3'!$B:$B,$A$39,'BA History S3'!AH:AH, 1)</f>
        <v>5</v>
      </c>
      <c r="AQ39" s="2">
        <f>COUNTIFS('BA History S3'!$B:$B,$A$39,'BA History S3'!AI:AI, 1)</f>
        <v>3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13</v>
      </c>
      <c r="B40" s="2" t="s">
        <v>70</v>
      </c>
      <c r="C40" s="2" t="s">
        <v>70</v>
      </c>
      <c r="D40" s="2"/>
      <c r="E40" s="2"/>
      <c r="F40" s="2"/>
      <c r="G40" s="12">
        <f>SUMIFS('BA History S3'!C:C,'BA History S3'!B:B,A40)</f>
        <v>38</v>
      </c>
      <c r="H40" s="27">
        <f>AVERAGEIFS('BA History S3'!C:C,'BA History S3'!B:B,A40)</f>
        <v>12.666666666666666</v>
      </c>
      <c r="I40" s="13">
        <f t="array" ref="I40">MAX(IF('BA History S3'!B:B=A40, 'BA History S3'!C:C))</f>
        <v>16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0.6166666666666667</v>
      </c>
      <c r="P40" s="12">
        <f>SUMIFS('BA History S3'!H:H,'BA History S3'!B:B,A40)</f>
        <v>25</v>
      </c>
      <c r="Q40" s="2">
        <f>SUMIFS('BA History S3'!G:G,'BA History S3'!B:B,A40)-P40</f>
        <v>22</v>
      </c>
      <c r="R40" s="43">
        <f>LOOKUP(2, 1/('BA History S3'!$B:$B=A40), 'BA History S3'!$AN:$AN)</f>
        <v>0.55333333333333334</v>
      </c>
      <c r="S40" s="2">
        <f>COUNTIFS('BA History S3'!$B:$B,$A$40,'BA History S3'!K:K, 1)</f>
        <v>2</v>
      </c>
      <c r="T40" s="2">
        <f>COUNTIFS('BA History S3'!$B:$B,$A$40,'BA History S3'!L:L, 1)</f>
        <v>0</v>
      </c>
      <c r="U40" s="2">
        <f>COUNTIFS('BA History S3'!$B:$B,$A$40,'BA History S3'!M:M, 1)</f>
        <v>2</v>
      </c>
      <c r="V40" s="2">
        <f>COUNTIFS('BA History S3'!$B:$B,$A$40,'BA History S3'!N:N, 1)</f>
        <v>1</v>
      </c>
      <c r="W40" s="2">
        <f>COUNTIFS('BA History S3'!$B:$B,$A$40,'BA History S3'!O:O, 1)</f>
        <v>0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0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1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2" t="s">
        <v>4</v>
      </c>
      <c r="B41" s="1" t="s">
        <v>130</v>
      </c>
      <c r="C41" s="3" t="s">
        <v>70</v>
      </c>
      <c r="D41" s="2">
        <v>1</v>
      </c>
      <c r="E41" s="2">
        <v>2</v>
      </c>
      <c r="F41" s="2"/>
      <c r="G41" s="12">
        <f>SUMIFS('BA History S3'!C:C,'BA History S3'!B:B,A41)</f>
        <v>96</v>
      </c>
      <c r="H41" s="27">
        <f>AVERAGEIFS('BA History S3'!C:C,'BA History S3'!B:B,A41)</f>
        <v>19.2</v>
      </c>
      <c r="I41" s="13">
        <f t="array" ref="I41">MAX(IF('BA History S3'!B:B=A41, 'BA History S3'!C:C))</f>
        <v>27</v>
      </c>
      <c r="J41" s="12">
        <f>COUNTIFS('BA History S3'!B:B,A41,'BA History S3'!D:D, 1)</f>
        <v>3</v>
      </c>
      <c r="K41" s="2">
        <f>COUNTIFS('BA History S3'!B:B,A41,'BA History S3'!D:D, 0)</f>
        <v>2</v>
      </c>
      <c r="L41" s="33">
        <f>LOOKUP(2, 1/('BA History S3'!$B:$B=A41), 'BA History S3'!$AO:$AO)</f>
        <v>0.6</v>
      </c>
      <c r="M41" s="12">
        <f>SUMIFS('BA History S3'!F:F,'BA History S3'!B:B,A41)</f>
        <v>12</v>
      </c>
      <c r="N41" s="2">
        <f>SUMIFS('BA History S3'!E:E,'BA History S3'!B:B,A41)-M41</f>
        <v>10</v>
      </c>
      <c r="O41" s="33">
        <f>LOOKUP(2, 1/('BA History S3'!$B:$B=A41), 'BA History S3'!$AM:$AM)</f>
        <v>0.55000000000000004</v>
      </c>
      <c r="P41" s="12">
        <f>SUMIFS('BA History S3'!H:H,'BA History S3'!B:B,A41)</f>
        <v>43</v>
      </c>
      <c r="Q41" s="2">
        <f>SUMIFS('BA History S3'!G:G,'BA History S3'!B:B,A41)-P41</f>
        <v>46</v>
      </c>
      <c r="R41" s="43">
        <f>LOOKUP(2, 1/('BA History S3'!$B:$B=A41), 'BA History S3'!$AN:$AN)</f>
        <v>0.48799999999999988</v>
      </c>
      <c r="S41" s="2">
        <f>COUNTIFS('BA History S3'!$B:$B,$A$41,'BA History S3'!K:K, 1)</f>
        <v>2</v>
      </c>
      <c r="T41" s="2">
        <f>COUNTIFS('BA History S3'!$B:$B,$A$41,'BA History S3'!L:L, 1)</f>
        <v>1</v>
      </c>
      <c r="U41" s="2">
        <f>COUNTIFS('BA History S3'!$B:$B,$A$41,'BA History S3'!M:M, 1)</f>
        <v>1</v>
      </c>
      <c r="V41" s="2">
        <f>COUNTIFS('BA History S3'!$B:$B,$A$41,'BA History S3'!N:N, 1)</f>
        <v>2</v>
      </c>
      <c r="W41" s="2">
        <f>COUNTIFS('BA History S3'!$B:$B,$A$41,'BA History S3'!O:O, 1)</f>
        <v>1</v>
      </c>
      <c r="X41" s="2">
        <f>COUNTIFS('BA History S3'!$B:$B,$A$41,'BA History S3'!P:P, 1)</f>
        <v>0</v>
      </c>
      <c r="Y41" s="2">
        <f>COUNTIFS('BA History S3'!$B:$B,$A$41,'BA History S3'!Q:Q, 1)</f>
        <v>1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0</v>
      </c>
      <c r="AE41" s="2">
        <f>COUNTIFS('BA History S3'!$B:$B,$A$41,'BA History S3'!W:W, 1)</f>
        <v>1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1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1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0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0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  <row r="42" spans="1:45" x14ac:dyDescent="0.25">
      <c r="A42" s="1" t="s">
        <v>88</v>
      </c>
      <c r="B42" s="2" t="s">
        <v>70</v>
      </c>
      <c r="C42" s="2" t="s">
        <v>70</v>
      </c>
      <c r="D42" s="2">
        <v>1</v>
      </c>
      <c r="E42" s="2">
        <v>1</v>
      </c>
      <c r="F42" s="2"/>
      <c r="G42" s="12">
        <f>SUMIFS('BA History S3'!C:C,'BA History S3'!B:B,A42)</f>
        <v>68</v>
      </c>
      <c r="H42" s="27">
        <f>AVERAGEIFS('BA History S3'!C:C,'BA History S3'!B:B,A42)</f>
        <v>13.6</v>
      </c>
      <c r="I42" s="13">
        <f t="array" ref="I42">MAX(IF('BA History S3'!B:B=A42, 'BA History S3'!C:C))</f>
        <v>21</v>
      </c>
      <c r="J42" s="12">
        <f>COUNTIFS('BA History S3'!B:B,A42,'BA History S3'!D:D, 1)</f>
        <v>2</v>
      </c>
      <c r="K42" s="2">
        <f>COUNTIFS('BA History S3'!B:B,A42,'BA History S3'!D:D, 0)</f>
        <v>3</v>
      </c>
      <c r="L42" s="33">
        <f>LOOKUP(2, 1/('BA History S3'!$B:$B=A42), 'BA History S3'!$AO:$AO)</f>
        <v>0.4</v>
      </c>
      <c r="M42" s="12">
        <f>SUMIFS('BA History S3'!F:F,'BA History S3'!B:B,A42)</f>
        <v>9</v>
      </c>
      <c r="N42" s="2">
        <f>SUMIFS('BA History S3'!E:E,'BA History S3'!B:B,A42)-M42</f>
        <v>10</v>
      </c>
      <c r="O42" s="33">
        <f>LOOKUP(2, 1/('BA History S3'!$B:$B=A42), 'BA History S3'!$AM:$AM)</f>
        <v>0.48</v>
      </c>
      <c r="P42" s="12">
        <f>SUMIFS('BA History S3'!H:H,'BA History S3'!B:B,A42)</f>
        <v>34</v>
      </c>
      <c r="Q42" s="2">
        <f>SUMIFS('BA History S3'!G:G,'BA History S3'!B:B,A42)-P42</f>
        <v>37</v>
      </c>
      <c r="R42" s="43">
        <f>LOOKUP(2, 1/('BA History S3'!$B:$B=A42), 'BA History S3'!$AN:$AN)</f>
        <v>0.47200000000000009</v>
      </c>
      <c r="S42" s="2">
        <f>COUNTIFS('BA History S3'!$B:$B,$A$42,'BA History S3'!K:K, 1)</f>
        <v>0</v>
      </c>
      <c r="T42" s="2">
        <f>COUNTIFS('BA History S3'!$B:$B,$A$42,'BA History S3'!L:L, 1)</f>
        <v>0</v>
      </c>
      <c r="U42" s="2">
        <f>COUNTIFS('BA History S3'!$B:$B,$A$42,'BA History S3'!M:M, 1)</f>
        <v>0</v>
      </c>
      <c r="V42" s="2">
        <f>COUNTIFS('BA History S3'!$B:$B,$A$42,'BA History S3'!N:N, 1)</f>
        <v>2</v>
      </c>
      <c r="W42" s="2">
        <f>COUNTIFS('BA History S3'!$B:$B,$A$42,'BA History S3'!O:O, 1)</f>
        <v>0</v>
      </c>
      <c r="X42" s="2">
        <f>COUNTIFS('BA History S3'!$B:$B,$A$42,'BA History S3'!P:P, 1)</f>
        <v>0</v>
      </c>
      <c r="Y42" s="2">
        <f>COUNTIFS('BA History S3'!$B:$B,$A$42,'BA History S3'!Q:Q, 1)</f>
        <v>0</v>
      </c>
      <c r="Z42" s="2">
        <f>COUNTIFS('BA History S3'!$B:$B,$A$42,'BA History S3'!R:R, 1)</f>
        <v>0</v>
      </c>
      <c r="AA42" s="2">
        <f>COUNTIFS('BA History S3'!$B:$B,$A$42,'BA History S3'!S:S, 1)</f>
        <v>0</v>
      </c>
      <c r="AB42" s="2">
        <f>COUNTIFS('BA History S3'!$B:$B,$A$42,'BA History S3'!T:T, 1)</f>
        <v>0</v>
      </c>
      <c r="AC42" s="2">
        <f>COUNTIFS('BA History S3'!$B:$B,$A$42,'BA History S3'!U:U, 1)</f>
        <v>0</v>
      </c>
      <c r="AD42" s="2">
        <f>COUNTIFS('BA History S3'!$B:$B,$A$42,'BA History S3'!V:V, 1)</f>
        <v>1</v>
      </c>
      <c r="AE42" s="2">
        <f>COUNTIFS('BA History S3'!$B:$B,$A$42,'BA History S3'!W:W, 1)</f>
        <v>0</v>
      </c>
      <c r="AF42" s="2">
        <f>COUNTIFS('BA History S3'!$B:$B,$A$42,'BA History S3'!X:X, 1)</f>
        <v>0</v>
      </c>
      <c r="AG42" s="2">
        <f>COUNTIFS('BA History S3'!$B:$B,$A$42,'BA History S3'!Y:Y, 1)</f>
        <v>0</v>
      </c>
      <c r="AH42" s="2">
        <f>COUNTIFS('BA History S3'!$B:$B,$A$42,'BA History S3'!Z:Z, 1)</f>
        <v>0</v>
      </c>
      <c r="AI42" s="2">
        <f>COUNTIFS('BA History S3'!$B:$B,$A$42,'BA History S3'!AA:AA, 1)</f>
        <v>0</v>
      </c>
      <c r="AJ42" s="2">
        <f>COUNTIFS('BA History S3'!$B:$B,$A$42,'BA History S3'!AB:AB, 1)</f>
        <v>0</v>
      </c>
      <c r="AK42" s="2">
        <f>COUNTIFS('BA History S3'!$B:$B,$A$42,'BA History S3'!AC:AC, 1)</f>
        <v>0</v>
      </c>
      <c r="AL42" s="2">
        <f>COUNTIFS('BA History S3'!$B:$B,$A$42,'BA History S3'!AD:AD, 1)</f>
        <v>0</v>
      </c>
      <c r="AM42" s="2">
        <f>COUNTIFS('BA History S3'!$B:$B,$A$42,'BA History S3'!AE:AE, 1)</f>
        <v>0</v>
      </c>
      <c r="AN42" s="2">
        <f>COUNTIFS('BA History S3'!$B:$B,$A$42,'BA History S3'!AF:AF, 1)</f>
        <v>2</v>
      </c>
      <c r="AO42" s="2">
        <f>COUNTIFS('BA History S3'!$B:$B,$A$42,'BA History S3'!AG:AG, 1)</f>
        <v>1</v>
      </c>
      <c r="AP42" s="2">
        <f>COUNTIFS('BA History S3'!$B:$B,$A$42,'BA History S3'!AH:AH, 1)</f>
        <v>1</v>
      </c>
      <c r="AQ42" s="2">
        <f>COUNTIFS('BA History S3'!$B:$B,$A$42,'BA History S3'!AI:AI, 1)</f>
        <v>2</v>
      </c>
      <c r="AR42" s="2">
        <f>COUNTIFS('BA History S3'!$B:$B,$A$42,'BA History S3'!AJ:AJ, 1)</f>
        <v>0</v>
      </c>
      <c r="AS42" s="2">
        <f>COUNTIFS('BA History S3'!$B:$B,$A$42,'BA History S3'!AK:AK, 1)</f>
        <v>0</v>
      </c>
    </row>
    <row r="43" spans="1:45" x14ac:dyDescent="0.25">
      <c r="A43" s="2" t="s">
        <v>248</v>
      </c>
      <c r="B43" s="1" t="s">
        <v>70</v>
      </c>
      <c r="C43" s="1" t="s">
        <v>70</v>
      </c>
      <c r="G43" s="12">
        <f>SUMIFS('BA History S3'!C:C,'BA History S3'!B:B,A43)</f>
        <v>3</v>
      </c>
      <c r="H43" s="27">
        <f>AVERAGEIFS('BA History S3'!C:C,'BA History S3'!B:B,A43)</f>
        <v>3</v>
      </c>
      <c r="I43" s="13">
        <f t="array" ref="I43">MAX(IF('BA History S3'!B:B=A43, 'BA History S3'!C:C))</f>
        <v>3</v>
      </c>
      <c r="J43" s="12">
        <f>COUNTIFS('BA History S3'!B:B,A43,'BA History S3'!D:D, 1)</f>
        <v>1</v>
      </c>
      <c r="K43" s="2">
        <f>COUNTIFS('BA History S3'!B:B,A43,'BA History S3'!D:D, 0)</f>
        <v>0</v>
      </c>
      <c r="L43" s="33">
        <f>LOOKUP(2, 1/('BA History S3'!$B:$B=A43), 'BA History S3'!$AO:$AO)</f>
        <v>1</v>
      </c>
      <c r="M43" s="12">
        <f>SUMIFS('BA History S3'!F:F,'BA History S3'!B:B,A43)</f>
        <v>3</v>
      </c>
      <c r="N43" s="2">
        <f>SUMIFS('BA History S3'!E:E,'BA History S3'!B:B,A43)-M43</f>
        <v>2</v>
      </c>
      <c r="O43" s="33">
        <f>LOOKUP(2, 1/('BA History S3'!$B:$B=A43), 'BA History S3'!$AM:$AM)</f>
        <v>0.6</v>
      </c>
      <c r="P43" s="12">
        <f>SUMIFS('BA History S3'!H:H,'BA History S3'!B:B,A43)</f>
        <v>12</v>
      </c>
      <c r="Q43" s="2">
        <f>SUMIFS('BA History S3'!G:G,'BA History S3'!B:B,A43)-P43</f>
        <v>8</v>
      </c>
      <c r="R43" s="43">
        <f>LOOKUP(2, 1/('BA History S3'!$B:$B=A43), 'BA History S3'!$AN:$AN)</f>
        <v>0.6</v>
      </c>
      <c r="S43" s="2">
        <f>COUNTIFS('BA History S3'!$B:$B,$A$43,'BA History S3'!K:K, 1)</f>
        <v>0</v>
      </c>
      <c r="T43" s="2">
        <f>COUNTIFS('BA History S3'!$B:$B,$A$43,'BA History S3'!L:L, 1)</f>
        <v>0</v>
      </c>
      <c r="U43" s="2">
        <f>COUNTIFS('BA History S3'!$B:$B,$A$43,'BA History S3'!M:M, 1)</f>
        <v>0</v>
      </c>
      <c r="V43" s="2">
        <f>COUNTIFS('BA History S3'!$B:$B,$A$43,'BA History S3'!N:N, 1)</f>
        <v>0</v>
      </c>
      <c r="W43" s="2">
        <f>COUNTIFS('BA History S3'!$B:$B,$A$43,'BA History S3'!O:O, 1)</f>
        <v>0</v>
      </c>
      <c r="X43" s="2">
        <f>COUNTIFS('BA History S3'!$B:$B,$A$43,'BA History S3'!P:P, 1)</f>
        <v>0</v>
      </c>
      <c r="Y43" s="2">
        <f>COUNTIFS('BA History S3'!$B:$B,$A$43,'BA History S3'!Q:Q, 1)</f>
        <v>0</v>
      </c>
      <c r="Z43" s="2">
        <f>COUNTIFS('BA History S3'!$B:$B,$A$43,'BA History S3'!R:R, 1)</f>
        <v>1</v>
      </c>
      <c r="AA43" s="2">
        <f>COUNTIFS('BA History S3'!$B:$B,$A$43,'BA History S3'!S:S, 1)</f>
        <v>0</v>
      </c>
      <c r="AB43" s="2">
        <f>COUNTIFS('BA History S3'!$B:$B,$A$43,'BA History S3'!T:T, 1)</f>
        <v>0</v>
      </c>
      <c r="AC43" s="2">
        <f>COUNTIFS('BA History S3'!$B:$B,$A$43,'BA History S3'!U:U, 1)</f>
        <v>0</v>
      </c>
      <c r="AD43" s="2">
        <f>COUNTIFS('BA History S3'!$B:$B,$A$43,'BA History S3'!V:V, 1)</f>
        <v>0</v>
      </c>
      <c r="AE43" s="2">
        <f>COUNTIFS('BA History S3'!$B:$B,$A$43,'BA History S3'!W:W, 1)</f>
        <v>0</v>
      </c>
      <c r="AF43" s="2">
        <f>COUNTIFS('BA History S3'!$B:$B,$A$43,'BA History S3'!X:X, 1)</f>
        <v>0</v>
      </c>
      <c r="AG43" s="2">
        <f>COUNTIFS('BA History S3'!$B:$B,$A$43,'BA History S3'!Y:Y, 1)</f>
        <v>0</v>
      </c>
      <c r="AH43" s="2">
        <f>COUNTIFS('BA History S3'!$B:$B,$A$43,'BA History S3'!Z:Z, 1)</f>
        <v>0</v>
      </c>
      <c r="AI43" s="2">
        <f>COUNTIFS('BA History S3'!$B:$B,$A$43,'BA History S3'!AA:AA, 1)</f>
        <v>0</v>
      </c>
      <c r="AJ43" s="2">
        <f>COUNTIFS('BA History S3'!$B:$B,$A$43,'BA History S3'!AB:AB, 1)</f>
        <v>0</v>
      </c>
      <c r="AK43" s="2">
        <f>COUNTIFS('BA History S3'!$B:$B,$A$43,'BA History S3'!AC:AC, 1)</f>
        <v>1</v>
      </c>
      <c r="AL43" s="2">
        <f>COUNTIFS('BA History S3'!$B:$B,$A$43,'BA History S3'!AD:AD, 1)</f>
        <v>0</v>
      </c>
      <c r="AM43" s="2">
        <f>COUNTIFS('BA History S3'!$B:$B,$A$43,'BA History S3'!AE:AE, 1)</f>
        <v>0</v>
      </c>
      <c r="AN43" s="2">
        <f>COUNTIFS('BA History S3'!$B:$B,$A$43,'BA History S3'!AF:AF, 1)</f>
        <v>1</v>
      </c>
      <c r="AO43" s="2">
        <f>COUNTIFS('BA History S3'!$B:$B,$A$43,'BA History S3'!AG:AG, 1)</f>
        <v>0</v>
      </c>
      <c r="AP43" s="2">
        <f>COUNTIFS('BA History S3'!$B:$B,$A$43,'BA History S3'!AH:AH, 1)</f>
        <v>0</v>
      </c>
      <c r="AQ43" s="2">
        <f>COUNTIFS('BA History S3'!$B:$B,$A$43,'BA History S3'!AI:AI, 1)</f>
        <v>0</v>
      </c>
      <c r="AR43" s="2">
        <f>COUNTIFS('BA History S3'!$B:$B,$A$43,'BA History S3'!AJ:AJ, 1)</f>
        <v>0</v>
      </c>
      <c r="AS43" s="2">
        <f>COUNTIFS('BA History S3'!$B:$B,$A$43,'BA History S3'!AK:AK, 1)</f>
        <v>0</v>
      </c>
    </row>
  </sheetData>
  <autoFilter ref="A1:AS42" xr:uid="{DA548192-1F03-46EA-8AB8-115EB9A7CE5D}">
    <sortState xmlns:xlrd2="http://schemas.microsoft.com/office/spreadsheetml/2017/richdata2" ref="A2:AS42">
      <sortCondition ref="A1:A42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U305" activePane="bottomRight" state="frozen"/>
      <selection pane="topRight" activeCell="C1" sqref="C1"/>
      <selection pane="bottomLeft" activeCell="A2" sqref="A2"/>
      <selection pane="bottomRight" activeCell="AL339" sqref="AL339:AO35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2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236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182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243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182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242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243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182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150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242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243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182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243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243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191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150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242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245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239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243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182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243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239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245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246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182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243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150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182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243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182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243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150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182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243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182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150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243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182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243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182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243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150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182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243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182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243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182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243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182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>
        <v>46262</v>
      </c>
      <c r="B241" t="s">
        <v>113</v>
      </c>
      <c r="C241">
        <v>25</v>
      </c>
      <c r="D241">
        <v>0</v>
      </c>
      <c r="E241">
        <v>5</v>
      </c>
      <c r="F241">
        <v>2</v>
      </c>
      <c r="G241">
        <v>20</v>
      </c>
      <c r="H241">
        <v>8</v>
      </c>
      <c r="I241">
        <v>0.4</v>
      </c>
      <c r="J241">
        <v>0.4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20.9375</v>
      </c>
      <c r="AM241" s="40">
        <f>AVERAGEIFS($I$2:I241, $B$2:B241, B241)</f>
        <v>0.578125</v>
      </c>
      <c r="AN241" s="40">
        <f>AVERAGEIFS($J$2:J241, $B$2:B241, B241)</f>
        <v>0.53062500000000001</v>
      </c>
      <c r="AO241" s="40">
        <f>AVERAGEIFS($D$2:D241, $B$2:B241, B241)</f>
        <v>0.5625</v>
      </c>
    </row>
    <row r="242" spans="1:41" x14ac:dyDescent="0.25">
      <c r="A242" s="39">
        <v>46262</v>
      </c>
      <c r="B242" t="s">
        <v>6</v>
      </c>
      <c r="C242">
        <v>37</v>
      </c>
      <c r="D242">
        <v>0</v>
      </c>
      <c r="E242">
        <v>5</v>
      </c>
      <c r="F242">
        <v>2</v>
      </c>
      <c r="G242">
        <v>20</v>
      </c>
      <c r="H242">
        <v>8</v>
      </c>
      <c r="I242">
        <v>0.4</v>
      </c>
      <c r="J242">
        <v>0.4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26.157894736842106</v>
      </c>
      <c r="AM242" s="40">
        <f>AVERAGEIFS($I$2:I242, $B$2:B242, B242)</f>
        <v>0.49210526315789471</v>
      </c>
      <c r="AN242" s="40">
        <f>AVERAGEIFS($J$2:J242, $B$2:B242, B242)</f>
        <v>0.4810526315789474</v>
      </c>
      <c r="AO242" s="40">
        <f>AVERAGEIFS($D$2:D242, $B$2:B242, B242)</f>
        <v>0.47368421052631576</v>
      </c>
    </row>
    <row r="243" spans="1:41" x14ac:dyDescent="0.25">
      <c r="A243" s="39">
        <v>46262</v>
      </c>
      <c r="B243" t="s">
        <v>119</v>
      </c>
      <c r="C243">
        <v>10</v>
      </c>
      <c r="D243">
        <v>0</v>
      </c>
      <c r="E243">
        <v>5</v>
      </c>
      <c r="F243">
        <v>2</v>
      </c>
      <c r="G243">
        <v>20</v>
      </c>
      <c r="H243">
        <v>8</v>
      </c>
      <c r="I243">
        <v>0.4</v>
      </c>
      <c r="J243">
        <v>0.4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</v>
      </c>
      <c r="AM243" s="40">
        <f>AVERAGEIFS($I$2:I243, $B$2:B243, B243)</f>
        <v>0.64166666666666672</v>
      </c>
      <c r="AN243" s="40">
        <f>AVERAGEIFS($J$2:J243, $B$2:B243, B243)</f>
        <v>0.57833333333333348</v>
      </c>
      <c r="AO243" s="40">
        <f>AVERAGEIFS($D$2:D243, $B$2:B243, B243)</f>
        <v>0.58333333333333337</v>
      </c>
    </row>
    <row r="244" spans="1:41" x14ac:dyDescent="0.25">
      <c r="A244" s="39">
        <v>46262</v>
      </c>
      <c r="B244" t="s">
        <v>118</v>
      </c>
      <c r="C244">
        <v>15</v>
      </c>
      <c r="D244">
        <v>0</v>
      </c>
      <c r="E244">
        <v>5</v>
      </c>
      <c r="F244">
        <v>2</v>
      </c>
      <c r="G244">
        <v>20</v>
      </c>
      <c r="H244">
        <v>8</v>
      </c>
      <c r="I244">
        <v>0.4</v>
      </c>
      <c r="J244">
        <v>0.4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1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12.888888888888889</v>
      </c>
      <c r="AM244" s="40">
        <f>AVERAGEIFS($I$2:I244, $B$2:B244, B244)</f>
        <v>0.41666666666666669</v>
      </c>
      <c r="AN244" s="40">
        <f>AVERAGEIFS($J$2:J244, $B$2:B244, B244)</f>
        <v>0.47</v>
      </c>
      <c r="AO244" s="40">
        <f>AVERAGEIFS($D$2:D244, $B$2:B244, B244)</f>
        <v>0.44444444444444442</v>
      </c>
    </row>
    <row r="245" spans="1:41" x14ac:dyDescent="0.25">
      <c r="A245" s="39">
        <v>46262</v>
      </c>
      <c r="B245" t="s">
        <v>243</v>
      </c>
      <c r="C245">
        <v>8</v>
      </c>
      <c r="D245">
        <v>0</v>
      </c>
      <c r="E245">
        <v>5</v>
      </c>
      <c r="F245">
        <v>2</v>
      </c>
      <c r="G245">
        <v>20</v>
      </c>
      <c r="H245">
        <v>8</v>
      </c>
      <c r="I245">
        <v>0.4</v>
      </c>
      <c r="J245">
        <v>0.4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8.7222222222222214</v>
      </c>
      <c r="AM245" s="40">
        <f>AVERAGEIFS($I$2:I245, $B$2:B245, B245)</f>
        <v>0.33611111111111114</v>
      </c>
      <c r="AN245" s="40">
        <f>AVERAGEIFS($J$2:J245, $B$2:B245, B245)</f>
        <v>0.40833333333333338</v>
      </c>
      <c r="AO245" s="40">
        <f>AVERAGEIFS($D$2:D245, $B$2:B245, B245)</f>
        <v>0.22222222222222221</v>
      </c>
    </row>
    <row r="246" spans="1:41" x14ac:dyDescent="0.25">
      <c r="A246" s="39">
        <v>46262</v>
      </c>
      <c r="B246" t="s">
        <v>29</v>
      </c>
      <c r="C246">
        <v>9</v>
      </c>
      <c r="D246">
        <v>0</v>
      </c>
      <c r="E246">
        <v>5</v>
      </c>
      <c r="F246">
        <v>2</v>
      </c>
      <c r="G246">
        <v>20</v>
      </c>
      <c r="H246">
        <v>8</v>
      </c>
      <c r="I246">
        <v>0.4</v>
      </c>
      <c r="J246">
        <v>0.4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9.8000000000000007</v>
      </c>
      <c r="AM246" s="40">
        <f>AVERAGEIFS($I$2:I246, $B$2:B246, B246)</f>
        <v>0.48</v>
      </c>
      <c r="AN246" s="40">
        <f>AVERAGEIFS($J$2:J246, $B$2:B246, B246)</f>
        <v>0.51999999999999991</v>
      </c>
      <c r="AO246" s="40">
        <f>AVERAGEIFS($D$2:D246, $B$2:B246, B246)</f>
        <v>0.4</v>
      </c>
    </row>
    <row r="247" spans="1:41" x14ac:dyDescent="0.25">
      <c r="A247" s="39">
        <v>46262</v>
      </c>
      <c r="B247" t="s">
        <v>34</v>
      </c>
      <c r="C247">
        <v>28</v>
      </c>
      <c r="D247">
        <v>1</v>
      </c>
      <c r="E247">
        <v>5</v>
      </c>
      <c r="F247">
        <v>3</v>
      </c>
      <c r="G247">
        <v>20</v>
      </c>
      <c r="H247">
        <v>12</v>
      </c>
      <c r="I247">
        <v>0.6</v>
      </c>
      <c r="J247">
        <v>0.6</v>
      </c>
      <c r="K247">
        <v>0</v>
      </c>
      <c r="L247">
        <v>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1</v>
      </c>
      <c r="AI247">
        <v>0</v>
      </c>
      <c r="AJ247">
        <v>0</v>
      </c>
      <c r="AK247">
        <v>0</v>
      </c>
      <c r="AL247" s="40">
        <f>AVERAGEIFS($C$2:C247, $B$2:B247, B247)</f>
        <v>20.6</v>
      </c>
      <c r="AM247" s="40">
        <f>AVERAGEIFS($I$2:I247, $B$2:B247, B247)</f>
        <v>0.42000000000000004</v>
      </c>
      <c r="AN247" s="40">
        <f>AVERAGEIFS($J$2:J247, $B$2:B247, B247)</f>
        <v>0.49800000000000005</v>
      </c>
      <c r="AO247" s="40">
        <f>AVERAGEIFS($D$2:D247, $B$2:B247, B247)</f>
        <v>0.4</v>
      </c>
    </row>
    <row r="248" spans="1:41" x14ac:dyDescent="0.25">
      <c r="A248" s="39">
        <v>46262</v>
      </c>
      <c r="B248" t="s">
        <v>90</v>
      </c>
      <c r="C248">
        <v>24</v>
      </c>
      <c r="D248">
        <v>1</v>
      </c>
      <c r="E248">
        <v>5</v>
      </c>
      <c r="F248">
        <v>3</v>
      </c>
      <c r="G248">
        <v>20</v>
      </c>
      <c r="H248">
        <v>12</v>
      </c>
      <c r="I248">
        <v>0.6</v>
      </c>
      <c r="J248">
        <v>0.6</v>
      </c>
      <c r="K248">
        <v>0</v>
      </c>
      <c r="L248">
        <v>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1</v>
      </c>
      <c r="AI248">
        <v>0</v>
      </c>
      <c r="AJ248">
        <v>0</v>
      </c>
      <c r="AK248">
        <v>0</v>
      </c>
      <c r="AL248" s="40">
        <f>AVERAGEIFS($C$2:C248, $B$2:B248, B248)</f>
        <v>23.7</v>
      </c>
      <c r="AM248" s="40">
        <f>AVERAGEIFS($I$2:I248, $B$2:B248, B248)</f>
        <v>0.65999999999999992</v>
      </c>
      <c r="AN248" s="40">
        <f>AVERAGEIFS($J$2:J248, $B$2:B248, B248)</f>
        <v>0.55699999999999994</v>
      </c>
      <c r="AO248" s="40">
        <f>AVERAGEIFS($D$2:D248, $B$2:B248, B248)</f>
        <v>0.8</v>
      </c>
    </row>
    <row r="249" spans="1:41" x14ac:dyDescent="0.25">
      <c r="A249" s="39">
        <v>46262</v>
      </c>
      <c r="B249" t="s">
        <v>36</v>
      </c>
      <c r="C249">
        <v>33</v>
      </c>
      <c r="D249">
        <v>1</v>
      </c>
      <c r="E249">
        <v>5</v>
      </c>
      <c r="F249">
        <v>3</v>
      </c>
      <c r="G249">
        <v>20</v>
      </c>
      <c r="H249">
        <v>12</v>
      </c>
      <c r="I249">
        <v>0.6</v>
      </c>
      <c r="J249">
        <v>0.6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1</v>
      </c>
      <c r="AI249">
        <v>0</v>
      </c>
      <c r="AJ249">
        <v>0</v>
      </c>
      <c r="AK249">
        <v>0</v>
      </c>
      <c r="AL249" s="40">
        <f>AVERAGEIFS($C$2:C249, $B$2:B249, B249)</f>
        <v>15.2</v>
      </c>
      <c r="AM249" s="40">
        <f>AVERAGEIFS($I$2:I249, $B$2:B249, B249)</f>
        <v>0.51</v>
      </c>
      <c r="AN249" s="40">
        <f>AVERAGEIFS($J$2:J249, $B$2:B249, B249)</f>
        <v>0.504</v>
      </c>
      <c r="AO249" s="40">
        <f>AVERAGEIFS($D$2:D249, $B$2:B249, B249)</f>
        <v>0.6</v>
      </c>
    </row>
    <row r="250" spans="1:41" x14ac:dyDescent="0.25">
      <c r="A250" s="39">
        <v>46262</v>
      </c>
      <c r="B250" t="s">
        <v>182</v>
      </c>
      <c r="C250">
        <v>14</v>
      </c>
      <c r="D250">
        <v>1</v>
      </c>
      <c r="E250">
        <v>5</v>
      </c>
      <c r="F250">
        <v>3</v>
      </c>
      <c r="G250">
        <v>20</v>
      </c>
      <c r="H250">
        <v>12</v>
      </c>
      <c r="I250">
        <v>0.6</v>
      </c>
      <c r="J250">
        <v>0.6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1</v>
      </c>
      <c r="AI250">
        <v>0</v>
      </c>
      <c r="AJ250">
        <v>0</v>
      </c>
      <c r="AK250">
        <v>0</v>
      </c>
      <c r="AL250" s="40">
        <f>AVERAGEIFS($C$2:C250, $B$2:B250, B250)</f>
        <v>13.764705882352942</v>
      </c>
      <c r="AM250" s="40">
        <f>AVERAGEIFS($I$2:I250, $B$2:B250, B250)</f>
        <v>0.47941176470588237</v>
      </c>
      <c r="AN250" s="40">
        <f>AVERAGEIFS($J$2:J250, $B$2:B250, B250)</f>
        <v>0.5</v>
      </c>
      <c r="AO250" s="40">
        <f>AVERAGEIFS($D$2:D250, $B$2:B250, B250)</f>
        <v>0.47058823529411764</v>
      </c>
    </row>
    <row r="251" spans="1:41" x14ac:dyDescent="0.25">
      <c r="A251" s="39">
        <v>46262</v>
      </c>
      <c r="B251" t="s">
        <v>92</v>
      </c>
      <c r="C251">
        <v>9</v>
      </c>
      <c r="D251">
        <v>1</v>
      </c>
      <c r="E251">
        <v>5</v>
      </c>
      <c r="F251">
        <v>3</v>
      </c>
      <c r="G251">
        <v>20</v>
      </c>
      <c r="H251">
        <v>12</v>
      </c>
      <c r="I251">
        <v>0.6</v>
      </c>
      <c r="J251">
        <v>0.6</v>
      </c>
      <c r="K251">
        <v>0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1</v>
      </c>
      <c r="AI251">
        <v>0</v>
      </c>
      <c r="AJ251">
        <v>0</v>
      </c>
      <c r="AK251">
        <v>0</v>
      </c>
      <c r="AL251" s="40">
        <f>AVERAGEIFS($C$2:C251, $B$2:B251, B251)</f>
        <v>10.5</v>
      </c>
      <c r="AM251" s="40">
        <f>AVERAGEIFS($I$2:I251, $B$2:B251, B251)</f>
        <v>0.63124999999999998</v>
      </c>
      <c r="AN251" s="40">
        <f>AVERAGEIFS($J$2:J251, $B$2:B251, B251)</f>
        <v>0.56874999999999998</v>
      </c>
      <c r="AO251" s="40">
        <f>AVERAGEIFS($D$2:D251, $B$2:B251, B251)</f>
        <v>0.875</v>
      </c>
    </row>
    <row r="252" spans="1:41" x14ac:dyDescent="0.25">
      <c r="A252" s="39">
        <v>46262</v>
      </c>
      <c r="B252" t="s">
        <v>133</v>
      </c>
      <c r="C252">
        <v>14</v>
      </c>
      <c r="D252">
        <v>1</v>
      </c>
      <c r="E252">
        <v>5</v>
      </c>
      <c r="F252">
        <v>3</v>
      </c>
      <c r="G252">
        <v>20</v>
      </c>
      <c r="H252">
        <v>12</v>
      </c>
      <c r="I252">
        <v>0.6</v>
      </c>
      <c r="J252">
        <v>0.6</v>
      </c>
      <c r="K252">
        <v>0</v>
      </c>
      <c r="L252">
        <v>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1</v>
      </c>
      <c r="AI252">
        <v>0</v>
      </c>
      <c r="AJ252">
        <v>0</v>
      </c>
      <c r="AK252">
        <v>0</v>
      </c>
      <c r="AL252" s="40">
        <f>AVERAGEIFS($C$2:C252, $B$2:B252, B252)</f>
        <v>13.1</v>
      </c>
      <c r="AM252" s="40">
        <f>AVERAGEIFS($I$2:I252, $B$2:B252, B252)</f>
        <v>0.65499999999999992</v>
      </c>
      <c r="AN252" s="40">
        <f>AVERAGEIFS($J$2:J252, $B$2:B252, B252)</f>
        <v>0.55699999999999994</v>
      </c>
      <c r="AO252" s="40">
        <f>AVERAGEIFS($D$2:D252, $B$2:B252, B252)</f>
        <v>0.8</v>
      </c>
    </row>
    <row r="253" spans="1:41" x14ac:dyDescent="0.25">
      <c r="A253" s="39">
        <v>46262</v>
      </c>
      <c r="B253" t="s">
        <v>2</v>
      </c>
      <c r="C253">
        <v>21</v>
      </c>
      <c r="D253">
        <v>1</v>
      </c>
      <c r="E253">
        <v>5</v>
      </c>
      <c r="F253">
        <v>3</v>
      </c>
      <c r="G253">
        <v>20</v>
      </c>
      <c r="H253">
        <v>12</v>
      </c>
      <c r="I253">
        <v>0.6</v>
      </c>
      <c r="J253">
        <v>0.6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1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21.75</v>
      </c>
      <c r="AM253" s="40">
        <f>AVERAGEIFS($I$2:I253, $B$2:B253, B253)</f>
        <v>0.40625</v>
      </c>
      <c r="AN253" s="40">
        <f>AVERAGEIFS($J$2:J253, $B$2:B253, B253)</f>
        <v>0.48124999999999996</v>
      </c>
      <c r="AO253" s="40">
        <f>AVERAGEIFS($D$2:D253, $B$2:B253, B253)</f>
        <v>0.375</v>
      </c>
    </row>
    <row r="254" spans="1:41" x14ac:dyDescent="0.25">
      <c r="A254" s="39">
        <v>46262</v>
      </c>
      <c r="B254" t="s">
        <v>6</v>
      </c>
      <c r="C254">
        <v>24</v>
      </c>
      <c r="D254">
        <v>1</v>
      </c>
      <c r="E254">
        <v>5</v>
      </c>
      <c r="F254">
        <v>3</v>
      </c>
      <c r="G254">
        <v>20</v>
      </c>
      <c r="H254">
        <v>12</v>
      </c>
      <c r="I254">
        <v>0.6</v>
      </c>
      <c r="J254">
        <v>0.6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26.05</v>
      </c>
      <c r="AM254" s="40">
        <f>AVERAGEIFS($I$2:I254, $B$2:B254, B254)</f>
        <v>0.49749999999999994</v>
      </c>
      <c r="AN254" s="40">
        <f>AVERAGEIFS($J$2:J254, $B$2:B254, B254)</f>
        <v>0.48699999999999999</v>
      </c>
      <c r="AO254" s="40">
        <f>AVERAGEIFS($D$2:D254, $B$2:B254, B254)</f>
        <v>0.5</v>
      </c>
    </row>
    <row r="255" spans="1:41" x14ac:dyDescent="0.25">
      <c r="A255" s="39">
        <v>46262</v>
      </c>
      <c r="B255" t="s">
        <v>65</v>
      </c>
      <c r="C255">
        <v>18</v>
      </c>
      <c r="D255">
        <v>1</v>
      </c>
      <c r="E255">
        <v>5</v>
      </c>
      <c r="F255">
        <v>3</v>
      </c>
      <c r="G255">
        <v>20</v>
      </c>
      <c r="H255">
        <v>12</v>
      </c>
      <c r="I255">
        <v>0.6</v>
      </c>
      <c r="J255">
        <v>0.6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19.571428571428573</v>
      </c>
      <c r="AM255" s="40">
        <f>AVERAGEIFS($I$2:I255, $B$2:B255, B255)</f>
        <v>0.47857142857142854</v>
      </c>
      <c r="AN255" s="40">
        <f>AVERAGEIFS($J$2:J255, $B$2:B255, B255)</f>
        <v>0.50857142857142856</v>
      </c>
      <c r="AO255" s="40">
        <f>AVERAGEIFS($D$2:D255, $B$2:B255, B255)</f>
        <v>0.5714285714285714</v>
      </c>
    </row>
    <row r="256" spans="1:41" x14ac:dyDescent="0.25">
      <c r="A256" s="39">
        <v>46262</v>
      </c>
      <c r="B256" t="s">
        <v>38</v>
      </c>
      <c r="C256">
        <v>18</v>
      </c>
      <c r="D25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19.600000000000001</v>
      </c>
      <c r="AM256" s="40">
        <f>AVERAGEIFS($I$2:I256, $B$2:B256, B256)</f>
        <v>0.56999999999999995</v>
      </c>
      <c r="AN256" s="40">
        <f>AVERAGEIFS($J$2:J256, $B$2:B256, B256)</f>
        <v>0.55000000000000004</v>
      </c>
      <c r="AO256" s="40">
        <f>AVERAGEIFS($D$2:D256, $B$2:B256, B256)</f>
        <v>0.7</v>
      </c>
    </row>
    <row r="257" spans="1:41" x14ac:dyDescent="0.25">
      <c r="A257" s="39">
        <v>46262</v>
      </c>
      <c r="B257" t="s">
        <v>248</v>
      </c>
      <c r="C257">
        <v>3</v>
      </c>
      <c r="D257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3</v>
      </c>
      <c r="AM257" s="40">
        <f>AVERAGEIFS($I$2:I257, $B$2:B257, B257)</f>
        <v>0.6</v>
      </c>
      <c r="AN257" s="40">
        <f>AVERAGEIFS($J$2:J257, $B$2:B257, B257)</f>
        <v>0.6</v>
      </c>
      <c r="AO257" s="40">
        <f>AVERAGEIFS($D$2:D257, $B$2:B257, B257)</f>
        <v>1</v>
      </c>
    </row>
    <row r="258" spans="1:41" x14ac:dyDescent="0.25">
      <c r="A258" s="39">
        <v>46262</v>
      </c>
      <c r="B258" t="s">
        <v>243</v>
      </c>
      <c r="C258">
        <v>11</v>
      </c>
      <c r="D258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8.8421052631578956</v>
      </c>
      <c r="AM258" s="40">
        <f>AVERAGEIFS($I$2:I258, $B$2:B258, B258)</f>
        <v>0.35000000000000003</v>
      </c>
      <c r="AN258" s="40">
        <f>AVERAGEIFS($J$2:J258, $B$2:B258, B258)</f>
        <v>0.41842105263157897</v>
      </c>
      <c r="AO258" s="40">
        <f>AVERAGEIFS($D$2:D258, $B$2:B258, B258)</f>
        <v>0.26315789473684209</v>
      </c>
    </row>
    <row r="259" spans="1:41" x14ac:dyDescent="0.25">
      <c r="A259" s="39">
        <v>46262</v>
      </c>
      <c r="B259" t="s">
        <v>34</v>
      </c>
      <c r="C259">
        <v>19</v>
      </c>
      <c r="D259">
        <v>0</v>
      </c>
      <c r="E259">
        <v>5</v>
      </c>
      <c r="F259">
        <v>2</v>
      </c>
      <c r="G259">
        <v>20</v>
      </c>
      <c r="H259">
        <v>8</v>
      </c>
      <c r="I259">
        <v>0.4</v>
      </c>
      <c r="J259">
        <v>0.4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20.333333333333332</v>
      </c>
      <c r="AM259" s="40">
        <f>AVERAGEIFS($I$2:I259, $B$2:B259, B259)</f>
        <v>0.41666666666666669</v>
      </c>
      <c r="AN259" s="40">
        <f>AVERAGEIFS($J$2:J259, $B$2:B259, B259)</f>
        <v>0.48166666666666669</v>
      </c>
      <c r="AO259" s="40">
        <f>AVERAGEIFS($D$2:D259, $B$2:B259, B259)</f>
        <v>0.33333333333333331</v>
      </c>
    </row>
    <row r="260" spans="1:41" x14ac:dyDescent="0.25">
      <c r="A260" s="39">
        <v>46262</v>
      </c>
      <c r="B260" t="s">
        <v>36</v>
      </c>
      <c r="C260">
        <v>8</v>
      </c>
      <c r="D260">
        <v>0</v>
      </c>
      <c r="E260">
        <v>5</v>
      </c>
      <c r="F260">
        <v>2</v>
      </c>
      <c r="G260">
        <v>20</v>
      </c>
      <c r="H260">
        <v>8</v>
      </c>
      <c r="I260">
        <v>0.4</v>
      </c>
      <c r="J260">
        <v>0.4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1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14.545454545454545</v>
      </c>
      <c r="AM260" s="40">
        <f>AVERAGEIFS($I$2:I260, $B$2:B260, B260)</f>
        <v>0.5</v>
      </c>
      <c r="AN260" s="40">
        <f>AVERAGEIFS($J$2:J260, $B$2:B260, B260)</f>
        <v>0.49454545454545457</v>
      </c>
      <c r="AO260" s="40">
        <f>AVERAGEIFS($D$2:D260, $B$2:B260, B260)</f>
        <v>0.54545454545454541</v>
      </c>
    </row>
    <row r="261" spans="1:41" x14ac:dyDescent="0.25">
      <c r="A261" s="39">
        <v>46262</v>
      </c>
      <c r="B261" t="s">
        <v>92</v>
      </c>
      <c r="C261">
        <v>13</v>
      </c>
      <c r="D261">
        <v>0</v>
      </c>
      <c r="E261">
        <v>5</v>
      </c>
      <c r="F261">
        <v>2</v>
      </c>
      <c r="G261">
        <v>20</v>
      </c>
      <c r="H261">
        <v>8</v>
      </c>
      <c r="I261">
        <v>0.4</v>
      </c>
      <c r="J261">
        <v>0.4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10.777777777777779</v>
      </c>
      <c r="AM261" s="40">
        <f>AVERAGEIFS($I$2:I261, $B$2:B261, B261)</f>
        <v>0.60555555555555562</v>
      </c>
      <c r="AN261" s="40">
        <f>AVERAGEIFS($J$2:J261, $B$2:B261, B261)</f>
        <v>0.55000000000000004</v>
      </c>
      <c r="AO261" s="40">
        <f>AVERAGEIFS($D$2:D261, $B$2:B261, B261)</f>
        <v>0.77777777777777779</v>
      </c>
    </row>
    <row r="262" spans="1:41" x14ac:dyDescent="0.25">
      <c r="A262" s="39">
        <v>46262</v>
      </c>
      <c r="B262" t="s">
        <v>119</v>
      </c>
      <c r="C262">
        <v>14</v>
      </c>
      <c r="D262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17.692307692307693</v>
      </c>
      <c r="AM262" s="40">
        <f>AVERAGEIFS($I$2:I262, $B$2:B262, B262)</f>
        <v>0.62307692307692319</v>
      </c>
      <c r="AN262" s="40">
        <f>AVERAGEIFS($J$2:J262, $B$2:B262, B262)</f>
        <v>0.56461538461538474</v>
      </c>
      <c r="AO262" s="40">
        <f>AVERAGEIFS($D$2:D262, $B$2:B262, B262)</f>
        <v>0.53846153846153844</v>
      </c>
    </row>
    <row r="263" spans="1:41" x14ac:dyDescent="0.25">
      <c r="A263" s="39">
        <v>46262</v>
      </c>
      <c r="B263" t="s">
        <v>182</v>
      </c>
      <c r="C263">
        <v>14</v>
      </c>
      <c r="D263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40">
        <f>AVERAGEIFS($C$2:C263, $B$2:B263, B263)</f>
        <v>13.777777777777779</v>
      </c>
      <c r="AM263" s="40">
        <f>AVERAGEIFS($I$2:I263, $B$2:B263, B263)</f>
        <v>0.47500000000000003</v>
      </c>
      <c r="AN263" s="40">
        <f>AVERAGEIFS($J$2:J263, $B$2:B263, B263)</f>
        <v>0.49444444444444446</v>
      </c>
      <c r="AO263" s="40">
        <f>AVERAGEIFS($D$2:D263, $B$2:B263, B263)</f>
        <v>0.44444444444444442</v>
      </c>
    </row>
    <row r="264" spans="1:41" x14ac:dyDescent="0.25">
      <c r="A264" s="39">
        <v>46262</v>
      </c>
      <c r="B264" t="s">
        <v>4</v>
      </c>
      <c r="C264">
        <v>19</v>
      </c>
      <c r="D264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40">
        <f>AVERAGEIFS($C$2:C264, $B$2:B264, B264)</f>
        <v>22.25</v>
      </c>
      <c r="AM264" s="40">
        <f>AVERAGEIFS($I$2:I264, $B$2:B264, B264)</f>
        <v>0.53749999999999998</v>
      </c>
      <c r="AN264" s="40">
        <f>AVERAGEIFS($J$2:J264, $B$2:B264, B264)</f>
        <v>0.49249999999999994</v>
      </c>
      <c r="AO264" s="40">
        <f>AVERAGEIFS($D$2:D264, $B$2:B264, B264)</f>
        <v>0.5</v>
      </c>
    </row>
    <row r="265" spans="1:41" x14ac:dyDescent="0.25">
      <c r="A265" s="39">
        <v>46264</v>
      </c>
      <c r="B265" t="s">
        <v>90</v>
      </c>
      <c r="C265">
        <v>27</v>
      </c>
      <c r="D265">
        <v>1</v>
      </c>
      <c r="E265">
        <v>5</v>
      </c>
      <c r="F265">
        <v>3</v>
      </c>
      <c r="G265">
        <v>19</v>
      </c>
      <c r="H265">
        <v>10</v>
      </c>
      <c r="I265">
        <v>0.6</v>
      </c>
      <c r="J265">
        <v>0.53</v>
      </c>
      <c r="K265">
        <v>1</v>
      </c>
      <c r="L265">
        <v>0</v>
      </c>
      <c r="M265">
        <v>1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40">
        <f>AVERAGEIFS($C$2:C265, $B$2:B265, B265)</f>
        <v>24</v>
      </c>
      <c r="AM265" s="40">
        <f>AVERAGEIFS($I$2:I265, $B$2:B265, B265)</f>
        <v>0.65454545454545443</v>
      </c>
      <c r="AN265" s="40">
        <f>AVERAGEIFS($J$2:J265, $B$2:B265, B265)</f>
        <v>0.55454545454545456</v>
      </c>
      <c r="AO265" s="40">
        <f>AVERAGEIFS($D$2:D265, $B$2:B265, B265)</f>
        <v>0.81818181818181823</v>
      </c>
    </row>
    <row r="266" spans="1:41" x14ac:dyDescent="0.25">
      <c r="A266" s="39">
        <v>46264</v>
      </c>
      <c r="B266" t="s">
        <v>119</v>
      </c>
      <c r="C266">
        <v>26</v>
      </c>
      <c r="D266">
        <v>1</v>
      </c>
      <c r="E266">
        <v>5</v>
      </c>
      <c r="F266">
        <v>3</v>
      </c>
      <c r="G266">
        <v>19</v>
      </c>
      <c r="H266">
        <v>10</v>
      </c>
      <c r="I266">
        <v>0.6</v>
      </c>
      <c r="J266">
        <v>0.53</v>
      </c>
      <c r="K266">
        <v>1</v>
      </c>
      <c r="L266">
        <v>0</v>
      </c>
      <c r="M266">
        <v>1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40">
        <f>AVERAGEIFS($C$2:C266, $B$2:B266, B266)</f>
        <v>18.285714285714285</v>
      </c>
      <c r="AM266" s="40">
        <f>AVERAGEIFS($I$2:I266, $B$2:B266, B266)</f>
        <v>0.62142857142857155</v>
      </c>
      <c r="AN266" s="40">
        <f>AVERAGEIFS($J$2:J266, $B$2:B266, B266)</f>
        <v>0.56214285714285728</v>
      </c>
      <c r="AO266" s="40">
        <f>AVERAGEIFS($D$2:D266, $B$2:B266, B266)</f>
        <v>0.5714285714285714</v>
      </c>
    </row>
    <row r="267" spans="1:41" x14ac:dyDescent="0.25">
      <c r="A267" s="39">
        <v>46264</v>
      </c>
      <c r="B267" t="s">
        <v>13</v>
      </c>
      <c r="C267">
        <v>14</v>
      </c>
      <c r="D267">
        <v>1</v>
      </c>
      <c r="E267">
        <v>5</v>
      </c>
      <c r="F267">
        <v>3</v>
      </c>
      <c r="G267">
        <v>19</v>
      </c>
      <c r="H267">
        <v>10</v>
      </c>
      <c r="I267">
        <v>0.6</v>
      </c>
      <c r="J267">
        <v>0.53</v>
      </c>
      <c r="K267">
        <v>1</v>
      </c>
      <c r="L267">
        <v>0</v>
      </c>
      <c r="M267">
        <v>1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40">
        <f>AVERAGEIFS($C$2:C267, $B$2:B267, B267)</f>
        <v>12.666666666666666</v>
      </c>
      <c r="AM267" s="40">
        <f>AVERAGEIFS($I$2:I267, $B$2:B267, B267)</f>
        <v>0.6166666666666667</v>
      </c>
      <c r="AN267" s="40">
        <f>AVERAGEIFS($J$2:J267, $B$2:B267, B267)</f>
        <v>0.55333333333333334</v>
      </c>
      <c r="AO267" s="40">
        <f>AVERAGEIFS($D$2:D267, $B$2:B267, B267)</f>
        <v>0.66666666666666663</v>
      </c>
    </row>
    <row r="268" spans="1:41" x14ac:dyDescent="0.25">
      <c r="A268" s="39">
        <v>46264</v>
      </c>
      <c r="B268" t="s">
        <v>92</v>
      </c>
      <c r="C268">
        <v>10</v>
      </c>
      <c r="D268">
        <v>1</v>
      </c>
      <c r="E268">
        <v>5</v>
      </c>
      <c r="F268">
        <v>3</v>
      </c>
      <c r="G268">
        <v>19</v>
      </c>
      <c r="H268">
        <v>10</v>
      </c>
      <c r="I268">
        <v>0.6</v>
      </c>
      <c r="J268">
        <v>0.53</v>
      </c>
      <c r="K268">
        <v>1</v>
      </c>
      <c r="L268">
        <v>0</v>
      </c>
      <c r="M268">
        <v>1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40">
        <f>AVERAGEIFS($C$2:C268, $B$2:B268, B268)</f>
        <v>10.7</v>
      </c>
      <c r="AM268" s="40">
        <f>AVERAGEIFS($I$2:I268, $B$2:B268, B268)</f>
        <v>0.60499999999999998</v>
      </c>
      <c r="AN268" s="40">
        <f>AVERAGEIFS($J$2:J268, $B$2:B268, B268)</f>
        <v>0.54800000000000004</v>
      </c>
      <c r="AO268" s="40">
        <f>AVERAGEIFS($D$2:D268, $B$2:B268, B268)</f>
        <v>0.8</v>
      </c>
    </row>
    <row r="269" spans="1:41" x14ac:dyDescent="0.25">
      <c r="A269" s="39">
        <v>46264</v>
      </c>
      <c r="B269" t="s">
        <v>17</v>
      </c>
      <c r="C269">
        <v>4</v>
      </c>
      <c r="D269">
        <v>1</v>
      </c>
      <c r="E269">
        <v>5</v>
      </c>
      <c r="F269">
        <v>3</v>
      </c>
      <c r="G269">
        <v>19</v>
      </c>
      <c r="H269">
        <v>10</v>
      </c>
      <c r="I269">
        <v>0.6</v>
      </c>
      <c r="J269">
        <v>0.53</v>
      </c>
      <c r="K269">
        <v>1</v>
      </c>
      <c r="L269">
        <v>0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4</v>
      </c>
      <c r="AM269" s="40">
        <f>AVERAGEIFS($I$2:I269, $B$2:B269, B269)</f>
        <v>0.6</v>
      </c>
      <c r="AN269" s="40">
        <f>AVERAGEIFS($J$2:J269, $B$2:B269, B269)</f>
        <v>0.53</v>
      </c>
      <c r="AO269" s="40">
        <f>AVERAGEIFS($D$2:D269, $B$2:B269, B269)</f>
        <v>1</v>
      </c>
    </row>
    <row r="270" spans="1:41" x14ac:dyDescent="0.25">
      <c r="A270" s="39">
        <v>46264</v>
      </c>
      <c r="B270" t="s">
        <v>34</v>
      </c>
      <c r="C270">
        <v>33</v>
      </c>
      <c r="D270">
        <v>1</v>
      </c>
      <c r="E270">
        <v>5</v>
      </c>
      <c r="F270">
        <v>3</v>
      </c>
      <c r="G270">
        <v>19</v>
      </c>
      <c r="H270">
        <v>10</v>
      </c>
      <c r="I270">
        <v>0.6</v>
      </c>
      <c r="J270">
        <v>0.53</v>
      </c>
      <c r="K270">
        <v>1</v>
      </c>
      <c r="L270">
        <v>0</v>
      </c>
      <c r="M270">
        <v>1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22.142857142857142</v>
      </c>
      <c r="AM270" s="40">
        <f>AVERAGEIFS($I$2:I270, $B$2:B270, B270)</f>
        <v>0.44285714285714289</v>
      </c>
      <c r="AN270" s="40">
        <f>AVERAGEIFS($J$2:J270, $B$2:B270, B270)</f>
        <v>0.48857142857142855</v>
      </c>
      <c r="AO270" s="40">
        <f>AVERAGEIFS($D$2:D270, $B$2:B270, B270)</f>
        <v>0.42857142857142855</v>
      </c>
    </row>
    <row r="271" spans="1:41" x14ac:dyDescent="0.25">
      <c r="A271" s="39">
        <v>46264</v>
      </c>
      <c r="B271" t="s">
        <v>2</v>
      </c>
      <c r="C271">
        <v>31</v>
      </c>
      <c r="D271">
        <v>0</v>
      </c>
      <c r="E271">
        <v>5</v>
      </c>
      <c r="F271">
        <v>2</v>
      </c>
      <c r="G271">
        <v>19</v>
      </c>
      <c r="H271">
        <v>9</v>
      </c>
      <c r="I271">
        <v>0.4</v>
      </c>
      <c r="J271">
        <v>0.47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22.777777777777779</v>
      </c>
      <c r="AM271" s="40">
        <f>AVERAGEIFS($I$2:I271, $B$2:B271, B271)</f>
        <v>0.40555555555555556</v>
      </c>
      <c r="AN271" s="40">
        <f>AVERAGEIFS($J$2:J271, $B$2:B271, B271)</f>
        <v>0.47999999999999993</v>
      </c>
      <c r="AO271" s="40">
        <f>AVERAGEIFS($D$2:D271, $B$2:B271, B271)</f>
        <v>0.33333333333333331</v>
      </c>
    </row>
    <row r="272" spans="1:41" x14ac:dyDescent="0.25">
      <c r="A272" s="39">
        <v>46264</v>
      </c>
      <c r="B272" t="s">
        <v>12</v>
      </c>
      <c r="C272">
        <v>25</v>
      </c>
      <c r="D272">
        <v>0</v>
      </c>
      <c r="E272">
        <v>5</v>
      </c>
      <c r="F272">
        <v>2</v>
      </c>
      <c r="G272">
        <v>19</v>
      </c>
      <c r="H272">
        <v>9</v>
      </c>
      <c r="I272">
        <v>0.4</v>
      </c>
      <c r="J272">
        <v>0.47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23</v>
      </c>
      <c r="AM272" s="40">
        <f>AVERAGEIFS($I$2:I272, $B$2:B272, B272)</f>
        <v>0.57499999999999996</v>
      </c>
      <c r="AN272" s="40">
        <f>AVERAGEIFS($J$2:J272, $B$2:B272, B272)</f>
        <v>0.52499999999999991</v>
      </c>
      <c r="AO272" s="40">
        <f>AVERAGEIFS($D$2:D272, $B$2:B272, B272)</f>
        <v>0.5</v>
      </c>
    </row>
    <row r="273" spans="1:41" x14ac:dyDescent="0.25">
      <c r="A273" s="39">
        <v>46264</v>
      </c>
      <c r="B273" t="s">
        <v>124</v>
      </c>
      <c r="C273">
        <v>22</v>
      </c>
      <c r="D273">
        <v>0</v>
      </c>
      <c r="E273">
        <v>5</v>
      </c>
      <c r="F273">
        <v>2</v>
      </c>
      <c r="G273">
        <v>19</v>
      </c>
      <c r="H273">
        <v>9</v>
      </c>
      <c r="I273">
        <v>0.4</v>
      </c>
      <c r="J273">
        <v>0.47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16.777777777777779</v>
      </c>
      <c r="AM273" s="40">
        <f>AVERAGEIFS($I$2:I273, $B$2:B273, B273)</f>
        <v>0.35</v>
      </c>
      <c r="AN273" s="40">
        <f>AVERAGEIFS($J$2:J273, $B$2:B273, B273)</f>
        <v>0.4211111111111111</v>
      </c>
      <c r="AO273" s="40">
        <f>AVERAGEIFS($D$2:D273, $B$2:B273, B273)</f>
        <v>0.22222222222222221</v>
      </c>
    </row>
    <row r="274" spans="1:41" x14ac:dyDescent="0.25">
      <c r="A274" s="39">
        <v>46264</v>
      </c>
      <c r="B274" t="s">
        <v>36</v>
      </c>
      <c r="C274">
        <v>15</v>
      </c>
      <c r="D274">
        <v>0</v>
      </c>
      <c r="E274">
        <v>5</v>
      </c>
      <c r="F274">
        <v>2</v>
      </c>
      <c r="G274">
        <v>19</v>
      </c>
      <c r="H274">
        <v>9</v>
      </c>
      <c r="I274">
        <v>0.4</v>
      </c>
      <c r="J274">
        <v>0.47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14.583333333333334</v>
      </c>
      <c r="AM274" s="40">
        <f>AVERAGEIFS($I$2:I274, $B$2:B274, B274)</f>
        <v>0.4916666666666667</v>
      </c>
      <c r="AN274" s="40">
        <f>AVERAGEIFS($J$2:J274, $B$2:B274, B274)</f>
        <v>0.49249999999999999</v>
      </c>
      <c r="AO274" s="40">
        <f>AVERAGEIFS($D$2:D274, $B$2:B274, B274)</f>
        <v>0.5</v>
      </c>
    </row>
    <row r="275" spans="1:41" x14ac:dyDescent="0.25">
      <c r="A275" s="39">
        <v>46264</v>
      </c>
      <c r="B275" t="s">
        <v>29</v>
      </c>
      <c r="C275">
        <v>15</v>
      </c>
      <c r="D275">
        <v>0</v>
      </c>
      <c r="E275">
        <v>5</v>
      </c>
      <c r="F275">
        <v>2</v>
      </c>
      <c r="G275">
        <v>19</v>
      </c>
      <c r="H275">
        <v>9</v>
      </c>
      <c r="I275">
        <v>0.4</v>
      </c>
      <c r="J275">
        <v>0.47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10.666666666666666</v>
      </c>
      <c r="AM275" s="40">
        <f>AVERAGEIFS($I$2:I275, $B$2:B275, B275)</f>
        <v>0.46666666666666662</v>
      </c>
      <c r="AN275" s="40">
        <f>AVERAGEIFS($J$2:J275, $B$2:B275, B275)</f>
        <v>0.5116666666666666</v>
      </c>
      <c r="AO275" s="40">
        <f>AVERAGEIFS($D$2:D275, $B$2:B275, B275)</f>
        <v>0.33333333333333331</v>
      </c>
    </row>
    <row r="276" spans="1:41" x14ac:dyDescent="0.25">
      <c r="A276" s="39">
        <v>46264</v>
      </c>
      <c r="B276" t="s">
        <v>243</v>
      </c>
      <c r="C276">
        <v>12</v>
      </c>
      <c r="D276">
        <v>0</v>
      </c>
      <c r="E276">
        <v>5</v>
      </c>
      <c r="F276">
        <v>2</v>
      </c>
      <c r="G276">
        <v>19</v>
      </c>
      <c r="H276">
        <v>9</v>
      </c>
      <c r="I276">
        <v>0.4</v>
      </c>
      <c r="J276">
        <v>0.47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9</v>
      </c>
      <c r="AM276" s="40">
        <f>AVERAGEIFS($I$2:I276, $B$2:B276, B276)</f>
        <v>0.35250000000000004</v>
      </c>
      <c r="AN276" s="40">
        <f>AVERAGEIFS($J$2:J276, $B$2:B276, B276)</f>
        <v>0.42099999999999999</v>
      </c>
      <c r="AO276" s="40">
        <f>AVERAGEIFS($D$2:D276, $B$2:B276, B276)</f>
        <v>0.25</v>
      </c>
    </row>
    <row r="277" spans="1:41" x14ac:dyDescent="0.25">
      <c r="A277" s="39">
        <v>46265</v>
      </c>
      <c r="B277" t="s">
        <v>65</v>
      </c>
      <c r="C277">
        <v>39</v>
      </c>
      <c r="D277">
        <v>1</v>
      </c>
      <c r="E277">
        <v>5</v>
      </c>
      <c r="F277">
        <v>3</v>
      </c>
      <c r="G277">
        <v>21</v>
      </c>
      <c r="H277">
        <v>11</v>
      </c>
      <c r="I277">
        <v>0.6</v>
      </c>
      <c r="J277">
        <v>0.52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1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20.866666666666667</v>
      </c>
      <c r="AM277" s="40">
        <f>AVERAGEIFS($I$2:I277, $B$2:B277, B277)</f>
        <v>0.48666666666666658</v>
      </c>
      <c r="AN277" s="40">
        <f>AVERAGEIFS($J$2:J277, $B$2:B277, B277)</f>
        <v>0.5093333333333333</v>
      </c>
      <c r="AO277" s="40">
        <f>AVERAGEIFS($D$2:D277, $B$2:B277, B277)</f>
        <v>0.6</v>
      </c>
    </row>
    <row r="278" spans="1:41" x14ac:dyDescent="0.25">
      <c r="A278" s="39">
        <v>46265</v>
      </c>
      <c r="B278" t="s">
        <v>5</v>
      </c>
      <c r="C278">
        <v>33</v>
      </c>
      <c r="D278">
        <v>1</v>
      </c>
      <c r="E278">
        <v>5</v>
      </c>
      <c r="F278">
        <v>3</v>
      </c>
      <c r="G278">
        <v>21</v>
      </c>
      <c r="H278">
        <v>11</v>
      </c>
      <c r="I278">
        <v>0.6</v>
      </c>
      <c r="J278">
        <v>0.52</v>
      </c>
      <c r="K278">
        <v>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1</v>
      </c>
      <c r="AF278">
        <v>1</v>
      </c>
      <c r="AG278">
        <v>0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20.888888888888889</v>
      </c>
      <c r="AM278" s="40">
        <f>AVERAGEIFS($I$2:I278, $B$2:B278, B278)</f>
        <v>0.61111111111111116</v>
      </c>
      <c r="AN278" s="40">
        <f>AVERAGEIFS($J$2:J278, $B$2:B278, B278)</f>
        <v>0.57555555555555549</v>
      </c>
      <c r="AO278" s="40">
        <f>AVERAGEIFS($D$2:D278, $B$2:B278, B278)</f>
        <v>0.66666666666666663</v>
      </c>
    </row>
    <row r="279" spans="1:41" x14ac:dyDescent="0.25">
      <c r="A279" s="39">
        <v>46265</v>
      </c>
      <c r="B279" t="s">
        <v>44</v>
      </c>
      <c r="C279">
        <v>18</v>
      </c>
      <c r="D279">
        <v>1</v>
      </c>
      <c r="E279">
        <v>5</v>
      </c>
      <c r="F279">
        <v>3</v>
      </c>
      <c r="G279">
        <v>21</v>
      </c>
      <c r="H279">
        <v>11</v>
      </c>
      <c r="I279">
        <v>0.6</v>
      </c>
      <c r="J279">
        <v>0.52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1</v>
      </c>
      <c r="AG279">
        <v>0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14.714285714285714</v>
      </c>
      <c r="AM279" s="40">
        <f>AVERAGEIFS($I$2:I279, $B$2:B279, B279)</f>
        <v>0.44285714285714289</v>
      </c>
      <c r="AN279" s="40">
        <f>AVERAGEIFS($J$2:J279, $B$2:B279, B279)</f>
        <v>0.46142857142857141</v>
      </c>
      <c r="AO279" s="40">
        <f>AVERAGEIFS($D$2:D279, $B$2:B279, B279)</f>
        <v>0.42857142857142855</v>
      </c>
    </row>
    <row r="280" spans="1:41" x14ac:dyDescent="0.25">
      <c r="A280" s="39">
        <v>46265</v>
      </c>
      <c r="B280" t="s">
        <v>182</v>
      </c>
      <c r="C280">
        <v>13</v>
      </c>
      <c r="D280">
        <v>1</v>
      </c>
      <c r="E280">
        <v>5</v>
      </c>
      <c r="F280">
        <v>3</v>
      </c>
      <c r="G280">
        <v>21</v>
      </c>
      <c r="H280">
        <v>11</v>
      </c>
      <c r="I280">
        <v>0.6</v>
      </c>
      <c r="J280">
        <v>0.52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13.736842105263158</v>
      </c>
      <c r="AM280" s="40">
        <f>AVERAGEIFS($I$2:I280, $B$2:B280, B280)</f>
        <v>0.48157894736842105</v>
      </c>
      <c r="AN280" s="40">
        <f>AVERAGEIFS($J$2:J280, $B$2:B280, B280)</f>
        <v>0.4957894736842105</v>
      </c>
      <c r="AO280" s="40">
        <f>AVERAGEIFS($D$2:D280, $B$2:B280, B280)</f>
        <v>0.47368421052631576</v>
      </c>
    </row>
    <row r="281" spans="1:41" x14ac:dyDescent="0.25">
      <c r="A281" s="39">
        <v>46265</v>
      </c>
      <c r="B281" t="s">
        <v>2</v>
      </c>
      <c r="C281">
        <v>37</v>
      </c>
      <c r="D281">
        <v>1</v>
      </c>
      <c r="E281">
        <v>5</v>
      </c>
      <c r="F281">
        <v>3</v>
      </c>
      <c r="G281">
        <v>21</v>
      </c>
      <c r="H281">
        <v>11</v>
      </c>
      <c r="I281">
        <v>0.6</v>
      </c>
      <c r="J281">
        <v>0.52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1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24.2</v>
      </c>
      <c r="AM281" s="40">
        <f>AVERAGEIFS($I$2:I281, $B$2:B281, B281)</f>
        <v>0.42499999999999999</v>
      </c>
      <c r="AN281" s="40">
        <f>AVERAGEIFS($J$2:J281, $B$2:B281, B281)</f>
        <v>0.48399999999999999</v>
      </c>
      <c r="AO281" s="40">
        <f>AVERAGEIFS($D$2:D281, $B$2:B281, B281)</f>
        <v>0.4</v>
      </c>
    </row>
    <row r="282" spans="1:41" x14ac:dyDescent="0.25">
      <c r="A282" s="39">
        <v>46265</v>
      </c>
      <c r="B282" t="s">
        <v>243</v>
      </c>
      <c r="C282">
        <v>12</v>
      </c>
      <c r="D282">
        <v>1</v>
      </c>
      <c r="E282">
        <v>5</v>
      </c>
      <c r="F282">
        <v>3</v>
      </c>
      <c r="G282">
        <v>21</v>
      </c>
      <c r="H282">
        <v>11</v>
      </c>
      <c r="I282">
        <v>0.6</v>
      </c>
      <c r="J282">
        <v>0.52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1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9.1428571428571423</v>
      </c>
      <c r="AM282" s="40">
        <f>AVERAGEIFS($I$2:I282, $B$2:B282, B282)</f>
        <v>0.36428571428571432</v>
      </c>
      <c r="AN282" s="40">
        <f>AVERAGEIFS($J$2:J282, $B$2:B282, B282)</f>
        <v>0.42571428571428571</v>
      </c>
      <c r="AO282" s="40">
        <f>AVERAGEIFS($D$2:D282, $B$2:B282, B282)</f>
        <v>0.2857142857142857</v>
      </c>
    </row>
    <row r="283" spans="1:41" x14ac:dyDescent="0.25">
      <c r="A283" s="39">
        <v>46265</v>
      </c>
      <c r="B283" t="s">
        <v>150</v>
      </c>
      <c r="C283">
        <v>33</v>
      </c>
      <c r="D283">
        <v>0</v>
      </c>
      <c r="E283">
        <v>5</v>
      </c>
      <c r="F283">
        <v>2</v>
      </c>
      <c r="G283">
        <v>21</v>
      </c>
      <c r="H283">
        <v>10</v>
      </c>
      <c r="I283">
        <v>0.4</v>
      </c>
      <c r="J283">
        <v>0.48</v>
      </c>
      <c r="K283">
        <v>0</v>
      </c>
      <c r="L283">
        <v>0</v>
      </c>
      <c r="M283">
        <v>0</v>
      </c>
      <c r="N283">
        <v>1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24.857142857142858</v>
      </c>
      <c r="AM283" s="40">
        <f>AVERAGEIFS($I$2:I283, $B$2:B283, B283)</f>
        <v>0.31428571428571422</v>
      </c>
      <c r="AN283" s="40">
        <f>AVERAGEIFS($J$2:J283, $B$2:B283, B283)</f>
        <v>0.41000000000000003</v>
      </c>
      <c r="AO283" s="40">
        <f>AVERAGEIFS($D$2:D283, $B$2:B283, B283)</f>
        <v>0.14285714285714285</v>
      </c>
    </row>
    <row r="284" spans="1:41" x14ac:dyDescent="0.25">
      <c r="A284" s="39">
        <v>46265</v>
      </c>
      <c r="B284" t="s">
        <v>119</v>
      </c>
      <c r="C284">
        <v>30</v>
      </c>
      <c r="D284">
        <v>0</v>
      </c>
      <c r="E284">
        <v>5</v>
      </c>
      <c r="F284">
        <v>2</v>
      </c>
      <c r="G284">
        <v>21</v>
      </c>
      <c r="H284">
        <v>10</v>
      </c>
      <c r="I284">
        <v>0.4</v>
      </c>
      <c r="J284">
        <v>0.48</v>
      </c>
      <c r="K284">
        <v>0</v>
      </c>
      <c r="L284">
        <v>0</v>
      </c>
      <c r="M284">
        <v>0</v>
      </c>
      <c r="N284">
        <v>1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19.066666666666666</v>
      </c>
      <c r="AM284" s="40">
        <f>AVERAGEIFS($I$2:I284, $B$2:B284, B284)</f>
        <v>0.6066666666666668</v>
      </c>
      <c r="AN284" s="40">
        <f>AVERAGEIFS($J$2:J284, $B$2:B284, B284)</f>
        <v>0.55666666666666675</v>
      </c>
      <c r="AO284" s="40">
        <f>AVERAGEIFS($D$2:D284, $B$2:B284, B284)</f>
        <v>0.53333333333333333</v>
      </c>
    </row>
    <row r="285" spans="1:41" x14ac:dyDescent="0.25">
      <c r="A285" s="39">
        <v>46265</v>
      </c>
      <c r="B285" t="s">
        <v>242</v>
      </c>
      <c r="C285">
        <v>27</v>
      </c>
      <c r="D285">
        <v>0</v>
      </c>
      <c r="E285">
        <v>5</v>
      </c>
      <c r="F285">
        <v>2</v>
      </c>
      <c r="G285">
        <v>21</v>
      </c>
      <c r="H285">
        <v>10</v>
      </c>
      <c r="I285">
        <v>0.4</v>
      </c>
      <c r="J285">
        <v>0.48</v>
      </c>
      <c r="K285">
        <v>0</v>
      </c>
      <c r="L285">
        <v>0</v>
      </c>
      <c r="M285">
        <v>0</v>
      </c>
      <c r="N285">
        <v>1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23</v>
      </c>
      <c r="AM285" s="40">
        <f>AVERAGEIFS($I$2:I285, $B$2:B285, B285)</f>
        <v>0.44999999999999996</v>
      </c>
      <c r="AN285" s="40">
        <f>AVERAGEIFS($J$2:J285, $B$2:B285, B285)</f>
        <v>0.45250000000000001</v>
      </c>
      <c r="AO285" s="40">
        <f>AVERAGEIFS($D$2:D285, $B$2:B285, B285)</f>
        <v>0.25</v>
      </c>
    </row>
    <row r="286" spans="1:41" x14ac:dyDescent="0.25">
      <c r="A286" s="39">
        <v>46265</v>
      </c>
      <c r="B286" t="s">
        <v>118</v>
      </c>
      <c r="C286">
        <v>15</v>
      </c>
      <c r="D286">
        <v>0</v>
      </c>
      <c r="E286">
        <v>5</v>
      </c>
      <c r="F286">
        <v>2</v>
      </c>
      <c r="G286">
        <v>21</v>
      </c>
      <c r="H286">
        <v>10</v>
      </c>
      <c r="I286">
        <v>0.4</v>
      </c>
      <c r="J286">
        <v>0.48</v>
      </c>
      <c r="K286">
        <v>0</v>
      </c>
      <c r="L286">
        <v>0</v>
      </c>
      <c r="M286">
        <v>0</v>
      </c>
      <c r="N286">
        <v>1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13.1</v>
      </c>
      <c r="AM286" s="40">
        <f>AVERAGEIFS($I$2:I286, $B$2:B286, B286)</f>
        <v>0.41500000000000004</v>
      </c>
      <c r="AN286" s="40">
        <f>AVERAGEIFS($J$2:J286, $B$2:B286, B286)</f>
        <v>0.47099999999999992</v>
      </c>
      <c r="AO286" s="40">
        <f>AVERAGEIFS($D$2:D286, $B$2:B286, B286)</f>
        <v>0.4</v>
      </c>
    </row>
    <row r="287" spans="1:41" x14ac:dyDescent="0.25">
      <c r="A287" s="39">
        <v>46265</v>
      </c>
      <c r="B287" t="s">
        <v>92</v>
      </c>
      <c r="C287">
        <v>10</v>
      </c>
      <c r="D287">
        <v>0</v>
      </c>
      <c r="E287">
        <v>5</v>
      </c>
      <c r="F287">
        <v>2</v>
      </c>
      <c r="G287">
        <v>21</v>
      </c>
      <c r="H287">
        <v>10</v>
      </c>
      <c r="I287">
        <v>0.4</v>
      </c>
      <c r="J287">
        <v>0.48</v>
      </c>
      <c r="K287">
        <v>0</v>
      </c>
      <c r="L287">
        <v>0</v>
      </c>
      <c r="M287">
        <v>0</v>
      </c>
      <c r="N287">
        <v>1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40">
        <f>AVERAGEIFS($C$2:C287, $B$2:B287, B287)</f>
        <v>10.636363636363637</v>
      </c>
      <c r="AM287" s="40">
        <f>AVERAGEIFS($I$2:I287, $B$2:B287, B287)</f>
        <v>0.58636363636363642</v>
      </c>
      <c r="AN287" s="40">
        <f>AVERAGEIFS($J$2:J287, $B$2:B287, B287)</f>
        <v>0.54181818181818187</v>
      </c>
      <c r="AO287" s="40">
        <f>AVERAGEIFS($D$2:D287, $B$2:B287, B287)</f>
        <v>0.72727272727272729</v>
      </c>
    </row>
    <row r="288" spans="1:41" x14ac:dyDescent="0.25">
      <c r="A288" s="39">
        <v>46265</v>
      </c>
      <c r="B288" t="s">
        <v>124</v>
      </c>
      <c r="C288">
        <v>20</v>
      </c>
      <c r="D288">
        <v>0</v>
      </c>
      <c r="E288">
        <v>5</v>
      </c>
      <c r="F288">
        <v>2</v>
      </c>
      <c r="G288">
        <v>21</v>
      </c>
      <c r="H288">
        <v>10</v>
      </c>
      <c r="I288">
        <v>0.4</v>
      </c>
      <c r="J288">
        <v>0.48</v>
      </c>
      <c r="K288">
        <v>0</v>
      </c>
      <c r="L288">
        <v>0</v>
      </c>
      <c r="M288">
        <v>0</v>
      </c>
      <c r="N288">
        <v>1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40">
        <f>AVERAGEIFS($C$2:C288, $B$2:B288, B288)</f>
        <v>17.100000000000001</v>
      </c>
      <c r="AM288" s="40">
        <f>AVERAGEIFS($I$2:I288, $B$2:B288, B288)</f>
        <v>0.35499999999999998</v>
      </c>
      <c r="AN288" s="40">
        <f>AVERAGEIFS($J$2:J288, $B$2:B288, B288)</f>
        <v>0.42699999999999994</v>
      </c>
      <c r="AO288" s="40">
        <f>AVERAGEIFS($D$2:D288, $B$2:B288, B288)</f>
        <v>0.2</v>
      </c>
    </row>
    <row r="289" spans="1:41" x14ac:dyDescent="0.25">
      <c r="A289" s="39">
        <v>46265</v>
      </c>
      <c r="B289" t="s">
        <v>36</v>
      </c>
      <c r="C289">
        <v>20</v>
      </c>
      <c r="D289">
        <v>0</v>
      </c>
      <c r="E289">
        <v>4</v>
      </c>
      <c r="F289">
        <v>1</v>
      </c>
      <c r="G289">
        <v>17</v>
      </c>
      <c r="H289">
        <v>7</v>
      </c>
      <c r="I289">
        <v>0.25</v>
      </c>
      <c r="J289">
        <v>0.41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 s="40">
        <f>AVERAGEIFS($C$2:C289, $B$2:B289, B289)</f>
        <v>15</v>
      </c>
      <c r="AM289" s="40">
        <f>AVERAGEIFS($I$2:I289, $B$2:B289, B289)</f>
        <v>0.47307692307692312</v>
      </c>
      <c r="AN289" s="40">
        <f>AVERAGEIFS($J$2:J289, $B$2:B289, B289)</f>
        <v>0.48615384615384616</v>
      </c>
      <c r="AO289" s="40">
        <f>AVERAGEIFS($D$2:D289, $B$2:B289, B289)</f>
        <v>0.46153846153846156</v>
      </c>
    </row>
    <row r="290" spans="1:41" x14ac:dyDescent="0.25">
      <c r="A290" s="39">
        <v>46265</v>
      </c>
      <c r="B290" t="s">
        <v>6</v>
      </c>
      <c r="C290">
        <v>40</v>
      </c>
      <c r="D290">
        <v>0</v>
      </c>
      <c r="E290">
        <v>4</v>
      </c>
      <c r="F290">
        <v>1</v>
      </c>
      <c r="G290">
        <v>17</v>
      </c>
      <c r="H290">
        <v>7</v>
      </c>
      <c r="I290">
        <v>0.25</v>
      </c>
      <c r="J290">
        <v>0.41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 s="40">
        <f>AVERAGEIFS($C$2:C290, $B$2:B290, B290)</f>
        <v>26.714285714285715</v>
      </c>
      <c r="AM290" s="40">
        <f>AVERAGEIFS($I$2:I290, $B$2:B290, B290)</f>
        <v>0.48571428571428565</v>
      </c>
      <c r="AN290" s="40">
        <f>AVERAGEIFS($J$2:J290, $B$2:B290, B290)</f>
        <v>0.48333333333333334</v>
      </c>
      <c r="AO290" s="40">
        <f>AVERAGEIFS($D$2:D290, $B$2:B290, B290)</f>
        <v>0.47619047619047616</v>
      </c>
    </row>
    <row r="291" spans="1:41" x14ac:dyDescent="0.25">
      <c r="A291" s="39">
        <v>46265</v>
      </c>
      <c r="B291" t="s">
        <v>34</v>
      </c>
      <c r="C291">
        <v>13</v>
      </c>
      <c r="D291">
        <v>0</v>
      </c>
      <c r="E291">
        <v>4</v>
      </c>
      <c r="F291">
        <v>1</v>
      </c>
      <c r="G291">
        <v>17</v>
      </c>
      <c r="H291">
        <v>7</v>
      </c>
      <c r="I291">
        <v>0.25</v>
      </c>
      <c r="J291">
        <v>0.41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  <c r="AK291">
        <v>0</v>
      </c>
      <c r="AL291" s="40">
        <f>AVERAGEIFS($C$2:C291, $B$2:B291, B291)</f>
        <v>21</v>
      </c>
      <c r="AM291" s="40">
        <f>AVERAGEIFS($I$2:I291, $B$2:B291, B291)</f>
        <v>0.41875000000000001</v>
      </c>
      <c r="AN291" s="40">
        <f>AVERAGEIFS($J$2:J291, $B$2:B291, B291)</f>
        <v>0.47875000000000001</v>
      </c>
      <c r="AO291" s="40">
        <f>AVERAGEIFS($D$2:D291, $B$2:B291, B291)</f>
        <v>0.375</v>
      </c>
    </row>
    <row r="292" spans="1:41" x14ac:dyDescent="0.25">
      <c r="A292" s="39">
        <v>46265</v>
      </c>
      <c r="B292" t="s">
        <v>242</v>
      </c>
      <c r="C292">
        <v>24</v>
      </c>
      <c r="D292">
        <v>0</v>
      </c>
      <c r="E292">
        <v>4</v>
      </c>
      <c r="F292">
        <v>1</v>
      </c>
      <c r="G292">
        <v>17</v>
      </c>
      <c r="H292">
        <v>7</v>
      </c>
      <c r="I292">
        <v>0.25</v>
      </c>
      <c r="J292">
        <v>0.41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 s="40">
        <f>AVERAGEIFS($C$2:C292, $B$2:B292, B292)</f>
        <v>23.2</v>
      </c>
      <c r="AM292" s="40">
        <f>AVERAGEIFS($I$2:I292, $B$2:B292, B292)</f>
        <v>0.41</v>
      </c>
      <c r="AN292" s="40">
        <f>AVERAGEIFS($J$2:J292, $B$2:B292, B292)</f>
        <v>0.44400000000000006</v>
      </c>
      <c r="AO292" s="40">
        <f>AVERAGEIFS($D$2:D292, $B$2:B292, B292)</f>
        <v>0.2</v>
      </c>
    </row>
    <row r="293" spans="1:41" x14ac:dyDescent="0.25">
      <c r="A293" s="39">
        <v>46265</v>
      </c>
      <c r="B293" t="s">
        <v>44</v>
      </c>
      <c r="C293">
        <v>17</v>
      </c>
      <c r="D293">
        <v>0</v>
      </c>
      <c r="E293">
        <v>4</v>
      </c>
      <c r="F293">
        <v>1</v>
      </c>
      <c r="G293">
        <v>17</v>
      </c>
      <c r="H293">
        <v>7</v>
      </c>
      <c r="I293">
        <v>0.25</v>
      </c>
      <c r="J293">
        <v>0.41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 s="40">
        <f>AVERAGEIFS($C$2:C293, $B$2:B293, B293)</f>
        <v>15</v>
      </c>
      <c r="AM293" s="40">
        <f>AVERAGEIFS($I$2:I293, $B$2:B293, B293)</f>
        <v>0.41875000000000001</v>
      </c>
      <c r="AN293" s="40">
        <f>AVERAGEIFS($J$2:J293, $B$2:B293, B293)</f>
        <v>0.45500000000000002</v>
      </c>
      <c r="AO293" s="40">
        <f>AVERAGEIFS($D$2:D293, $B$2:B293, B293)</f>
        <v>0.375</v>
      </c>
    </row>
    <row r="294" spans="1:41" x14ac:dyDescent="0.25">
      <c r="A294" s="39">
        <v>46265</v>
      </c>
      <c r="B294" t="s">
        <v>29</v>
      </c>
      <c r="C294">
        <v>6</v>
      </c>
      <c r="D294">
        <v>0</v>
      </c>
      <c r="E294">
        <v>4</v>
      </c>
      <c r="F294">
        <v>1</v>
      </c>
      <c r="G294">
        <v>17</v>
      </c>
      <c r="H294">
        <v>7</v>
      </c>
      <c r="I294">
        <v>0.25</v>
      </c>
      <c r="J294">
        <v>0.41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  <c r="AK294">
        <v>0</v>
      </c>
      <c r="AL294" s="40">
        <f>AVERAGEIFS($C$2:C294, $B$2:B294, B294)</f>
        <v>10</v>
      </c>
      <c r="AM294" s="40">
        <f>AVERAGEIFS($I$2:I294, $B$2:B294, B294)</f>
        <v>0.43571428571428567</v>
      </c>
      <c r="AN294" s="40">
        <f>AVERAGEIFS($J$2:J294, $B$2:B294, B294)</f>
        <v>0.49714285714285705</v>
      </c>
      <c r="AO294" s="40">
        <f>AVERAGEIFS($D$2:D294, $B$2:B294, B294)</f>
        <v>0.2857142857142857</v>
      </c>
    </row>
    <row r="295" spans="1:41" x14ac:dyDescent="0.25">
      <c r="A295" s="39">
        <v>46265</v>
      </c>
      <c r="B295" t="s">
        <v>182</v>
      </c>
      <c r="C295">
        <v>11</v>
      </c>
      <c r="D295">
        <v>1</v>
      </c>
      <c r="E295">
        <v>4</v>
      </c>
      <c r="F295">
        <v>3</v>
      </c>
      <c r="G295">
        <v>17</v>
      </c>
      <c r="H295">
        <v>10</v>
      </c>
      <c r="I295">
        <v>0.75</v>
      </c>
      <c r="J295">
        <v>0.59</v>
      </c>
      <c r="K295">
        <v>0</v>
      </c>
      <c r="L295">
        <v>0</v>
      </c>
      <c r="M295">
        <v>1</v>
      </c>
      <c r="N295">
        <v>1</v>
      </c>
      <c r="O295">
        <v>0</v>
      </c>
      <c r="P295">
        <v>0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13.6</v>
      </c>
      <c r="AM295" s="40">
        <f>AVERAGEIFS($I$2:I295, $B$2:B295, B295)</f>
        <v>0.495</v>
      </c>
      <c r="AN295" s="40">
        <f>AVERAGEIFS($J$2:J295, $B$2:B295, B295)</f>
        <v>0.50049999999999994</v>
      </c>
      <c r="AO295" s="40">
        <f>AVERAGEIFS($D$2:D295, $B$2:B295, B295)</f>
        <v>0.5</v>
      </c>
    </row>
    <row r="296" spans="1:41" x14ac:dyDescent="0.25">
      <c r="A296" s="39">
        <v>46265</v>
      </c>
      <c r="B296" t="s">
        <v>2</v>
      </c>
      <c r="C296">
        <v>31</v>
      </c>
      <c r="D296">
        <v>1</v>
      </c>
      <c r="E296">
        <v>4</v>
      </c>
      <c r="F296">
        <v>3</v>
      </c>
      <c r="G296">
        <v>17</v>
      </c>
      <c r="H296">
        <v>10</v>
      </c>
      <c r="I296">
        <v>0.75</v>
      </c>
      <c r="J296">
        <v>0.59</v>
      </c>
      <c r="K296">
        <v>0</v>
      </c>
      <c r="L296">
        <v>0</v>
      </c>
      <c r="M296">
        <v>1</v>
      </c>
      <c r="N296">
        <v>1</v>
      </c>
      <c r="O296">
        <v>0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24.818181818181817</v>
      </c>
      <c r="AM296" s="40">
        <f>AVERAGEIFS($I$2:I296, $B$2:B296, B296)</f>
        <v>0.45454545454545453</v>
      </c>
      <c r="AN296" s="40">
        <f>AVERAGEIFS($J$2:J296, $B$2:B296, B296)</f>
        <v>0.4936363636363636</v>
      </c>
      <c r="AO296" s="40">
        <f>AVERAGEIFS($D$2:D296, $B$2:B296, B296)</f>
        <v>0.45454545454545453</v>
      </c>
    </row>
    <row r="297" spans="1:41" x14ac:dyDescent="0.25">
      <c r="A297" s="39">
        <v>46265</v>
      </c>
      <c r="B297" t="s">
        <v>113</v>
      </c>
      <c r="C297">
        <v>22</v>
      </c>
      <c r="D297">
        <v>1</v>
      </c>
      <c r="E297">
        <v>4</v>
      </c>
      <c r="F297">
        <v>3</v>
      </c>
      <c r="G297">
        <v>17</v>
      </c>
      <c r="H297">
        <v>10</v>
      </c>
      <c r="I297">
        <v>0.75</v>
      </c>
      <c r="J297">
        <v>0.59</v>
      </c>
      <c r="K297">
        <v>0</v>
      </c>
      <c r="L297">
        <v>0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21</v>
      </c>
      <c r="AM297" s="40">
        <f>AVERAGEIFS($I$2:I297, $B$2:B297, B297)</f>
        <v>0.58823529411764708</v>
      </c>
      <c r="AN297" s="40">
        <f>AVERAGEIFS($J$2:J297, $B$2:B297, B297)</f>
        <v>0.53411764705882359</v>
      </c>
      <c r="AO297" s="40">
        <f>AVERAGEIFS($D$2:D297, $B$2:B297, B297)</f>
        <v>0.58823529411764708</v>
      </c>
    </row>
    <row r="298" spans="1:41" x14ac:dyDescent="0.25">
      <c r="A298" s="39">
        <v>46265</v>
      </c>
      <c r="B298" t="s">
        <v>90</v>
      </c>
      <c r="C298">
        <v>37</v>
      </c>
      <c r="D298">
        <v>1</v>
      </c>
      <c r="E298">
        <v>4</v>
      </c>
      <c r="F298">
        <v>3</v>
      </c>
      <c r="G298">
        <v>17</v>
      </c>
      <c r="H298">
        <v>10</v>
      </c>
      <c r="I298">
        <v>0.75</v>
      </c>
      <c r="J298">
        <v>0.59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25.083333333333332</v>
      </c>
      <c r="AM298" s="40">
        <f>AVERAGEIFS($I$2:I298, $B$2:B298, B298)</f>
        <v>0.66249999999999998</v>
      </c>
      <c r="AN298" s="40">
        <f>AVERAGEIFS($J$2:J298, $B$2:B298, B298)</f>
        <v>0.5575</v>
      </c>
      <c r="AO298" s="40">
        <f>AVERAGEIFS($D$2:D298, $B$2:B298, B298)</f>
        <v>0.83333333333333337</v>
      </c>
    </row>
    <row r="299" spans="1:41" x14ac:dyDescent="0.25">
      <c r="A299" s="39">
        <v>46265</v>
      </c>
      <c r="B299" t="s">
        <v>124</v>
      </c>
      <c r="C299">
        <v>12</v>
      </c>
      <c r="D299">
        <v>1</v>
      </c>
      <c r="E299">
        <v>4</v>
      </c>
      <c r="F299">
        <v>3</v>
      </c>
      <c r="G299">
        <v>17</v>
      </c>
      <c r="H299">
        <v>10</v>
      </c>
      <c r="I299">
        <v>0.75</v>
      </c>
      <c r="J299">
        <v>0.59</v>
      </c>
      <c r="K299">
        <v>0</v>
      </c>
      <c r="L299">
        <v>0</v>
      </c>
      <c r="M299">
        <v>1</v>
      </c>
      <c r="N299">
        <v>1</v>
      </c>
      <c r="O299">
        <v>0</v>
      </c>
      <c r="P299">
        <v>0</v>
      </c>
      <c r="Q299">
        <v>0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16.636363636363637</v>
      </c>
      <c r="AM299" s="40">
        <f>AVERAGEIFS($I$2:I299, $B$2:B299, B299)</f>
        <v>0.39090909090909087</v>
      </c>
      <c r="AN299" s="40">
        <f>AVERAGEIFS($J$2:J299, $B$2:B299, B299)</f>
        <v>0.44181818181818178</v>
      </c>
      <c r="AO299" s="40">
        <f>AVERAGEIFS($D$2:D299, $B$2:B299, B299)</f>
        <v>0.27272727272727271</v>
      </c>
    </row>
    <row r="300" spans="1:41" x14ac:dyDescent="0.25">
      <c r="A300" s="39">
        <v>46265</v>
      </c>
      <c r="B300" t="s">
        <v>243</v>
      </c>
      <c r="C300">
        <v>8</v>
      </c>
      <c r="D300">
        <v>1</v>
      </c>
      <c r="E300">
        <v>4</v>
      </c>
      <c r="F300">
        <v>3</v>
      </c>
      <c r="G300">
        <v>17</v>
      </c>
      <c r="H300">
        <v>10</v>
      </c>
      <c r="I300">
        <v>0.75</v>
      </c>
      <c r="J300">
        <v>0.59</v>
      </c>
      <c r="K300">
        <v>0</v>
      </c>
      <c r="L300">
        <v>0</v>
      </c>
      <c r="M300">
        <v>1</v>
      </c>
      <c r="N300">
        <v>1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9.0909090909090917</v>
      </c>
      <c r="AM300" s="40">
        <f>AVERAGEIFS($I$2:I300, $B$2:B300, B300)</f>
        <v>0.38181818181818183</v>
      </c>
      <c r="AN300" s="40">
        <f>AVERAGEIFS($J$2:J300, $B$2:B300, B300)</f>
        <v>0.43318181818181817</v>
      </c>
      <c r="AO300" s="40">
        <f>AVERAGEIFS($D$2:D300, $B$2:B300, B300)</f>
        <v>0.31818181818181818</v>
      </c>
    </row>
    <row r="301" spans="1:41" x14ac:dyDescent="0.25">
      <c r="A301" s="39">
        <v>46265</v>
      </c>
      <c r="B301" t="s">
        <v>119</v>
      </c>
      <c r="C301">
        <v>10</v>
      </c>
      <c r="D301">
        <v>1</v>
      </c>
      <c r="E301">
        <v>3</v>
      </c>
      <c r="F301">
        <v>3</v>
      </c>
      <c r="G301">
        <v>11</v>
      </c>
      <c r="H301">
        <v>9</v>
      </c>
      <c r="I301">
        <v>1</v>
      </c>
      <c r="J301">
        <v>0.82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18.5</v>
      </c>
      <c r="AM301" s="40">
        <f>AVERAGEIFS($I$2:I301, $B$2:B301, B301)</f>
        <v>0.63125000000000009</v>
      </c>
      <c r="AN301" s="40">
        <f>AVERAGEIFS($J$2:J301, $B$2:B301, B301)</f>
        <v>0.57312500000000011</v>
      </c>
      <c r="AO301" s="40">
        <f>AVERAGEIFS($D$2:D301, $B$2:B301, B301)</f>
        <v>0.5625</v>
      </c>
    </row>
    <row r="302" spans="1:41" x14ac:dyDescent="0.25">
      <c r="A302" s="39">
        <v>46265</v>
      </c>
      <c r="B302" t="s">
        <v>150</v>
      </c>
      <c r="C302">
        <v>24</v>
      </c>
      <c r="D302">
        <v>1</v>
      </c>
      <c r="E302">
        <v>3</v>
      </c>
      <c r="F302">
        <v>3</v>
      </c>
      <c r="G302">
        <v>11</v>
      </c>
      <c r="H302">
        <v>9</v>
      </c>
      <c r="I302">
        <v>1</v>
      </c>
      <c r="J302">
        <v>0.82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24.75</v>
      </c>
      <c r="AM302" s="40">
        <f>AVERAGEIFS($I$2:I302, $B$2:B302, B302)</f>
        <v>0.39999999999999997</v>
      </c>
      <c r="AN302" s="40">
        <f>AVERAGEIFS($J$2:J302, $B$2:B302, B302)</f>
        <v>0.46124999999999999</v>
      </c>
      <c r="AO302" s="40">
        <f>AVERAGEIFS($D$2:D302, $B$2:B302, B302)</f>
        <v>0.25</v>
      </c>
    </row>
    <row r="303" spans="1:41" x14ac:dyDescent="0.25">
      <c r="A303" s="39">
        <v>46265</v>
      </c>
      <c r="B303" t="s">
        <v>36</v>
      </c>
      <c r="C303">
        <v>5</v>
      </c>
      <c r="D303">
        <v>1</v>
      </c>
      <c r="E303">
        <v>3</v>
      </c>
      <c r="F303">
        <v>3</v>
      </c>
      <c r="G303">
        <v>11</v>
      </c>
      <c r="H303">
        <v>9</v>
      </c>
      <c r="I303">
        <v>1</v>
      </c>
      <c r="J303">
        <v>0.82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14.285714285714286</v>
      </c>
      <c r="AM303" s="40">
        <f>AVERAGEIFS($I$2:I303, $B$2:B303, B303)</f>
        <v>0.51071428571428579</v>
      </c>
      <c r="AN303" s="40">
        <f>AVERAGEIFS($J$2:J303, $B$2:B303, B303)</f>
        <v>0.51</v>
      </c>
      <c r="AO303" s="40">
        <f>AVERAGEIFS($D$2:D303, $B$2:B303, B303)</f>
        <v>0.5</v>
      </c>
    </row>
    <row r="304" spans="1:41" x14ac:dyDescent="0.25">
      <c r="A304" s="39">
        <v>46265</v>
      </c>
      <c r="B304" t="s">
        <v>182</v>
      </c>
      <c r="C304">
        <v>12</v>
      </c>
      <c r="D304">
        <v>1</v>
      </c>
      <c r="E304">
        <v>3</v>
      </c>
      <c r="F304">
        <v>3</v>
      </c>
      <c r="G304">
        <v>11</v>
      </c>
      <c r="H304">
        <v>9</v>
      </c>
      <c r="I304">
        <v>1</v>
      </c>
      <c r="J304">
        <v>0.82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13.523809523809524</v>
      </c>
      <c r="AM304" s="40">
        <f>AVERAGEIFS($I$2:I304, $B$2:B304, B304)</f>
        <v>0.51904761904761909</v>
      </c>
      <c r="AN304" s="40">
        <f>AVERAGEIFS($J$2:J304, $B$2:B304, B304)</f>
        <v>0.51571428571428568</v>
      </c>
      <c r="AO304" s="40">
        <f>AVERAGEIFS($D$2:D304, $B$2:B304, B304)</f>
        <v>0.52380952380952384</v>
      </c>
    </row>
    <row r="305" spans="1:41" x14ac:dyDescent="0.25">
      <c r="A305" s="39">
        <v>46265</v>
      </c>
      <c r="B305" t="s">
        <v>34</v>
      </c>
      <c r="C305">
        <v>15</v>
      </c>
      <c r="D305">
        <v>1</v>
      </c>
      <c r="E305">
        <v>3</v>
      </c>
      <c r="F305">
        <v>3</v>
      </c>
      <c r="G305">
        <v>11</v>
      </c>
      <c r="H305">
        <v>9</v>
      </c>
      <c r="I305">
        <v>1</v>
      </c>
      <c r="J305">
        <v>0.82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20.333333333333332</v>
      </c>
      <c r="AM305" s="40">
        <f>AVERAGEIFS($I$2:I305, $B$2:B305, B305)</f>
        <v>0.48333333333333328</v>
      </c>
      <c r="AN305" s="40">
        <f>AVERAGEIFS($J$2:J305, $B$2:B305, B305)</f>
        <v>0.51666666666666672</v>
      </c>
      <c r="AO305" s="40">
        <f>AVERAGEIFS($D$2:D305, $B$2:B305, B305)</f>
        <v>0.44444444444444442</v>
      </c>
    </row>
    <row r="306" spans="1:41" x14ac:dyDescent="0.25">
      <c r="A306" s="39">
        <v>46265</v>
      </c>
      <c r="B306" t="s">
        <v>6</v>
      </c>
      <c r="C306">
        <v>19</v>
      </c>
      <c r="D306">
        <v>1</v>
      </c>
      <c r="E306">
        <v>3</v>
      </c>
      <c r="F306">
        <v>3</v>
      </c>
      <c r="G306">
        <v>11</v>
      </c>
      <c r="H306">
        <v>9</v>
      </c>
      <c r="I306">
        <v>1</v>
      </c>
      <c r="J306">
        <v>0.82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 s="40">
        <f>AVERAGEIFS($C$2:C306, $B$2:B306, B306)</f>
        <v>26.363636363636363</v>
      </c>
      <c r="AM306" s="40">
        <f>AVERAGEIFS($I$2:I306, $B$2:B306, B306)</f>
        <v>0.50909090909090904</v>
      </c>
      <c r="AN306" s="40">
        <f>AVERAGEIFS($J$2:J306, $B$2:B306, B306)</f>
        <v>0.49863636363636366</v>
      </c>
      <c r="AO306" s="40">
        <f>AVERAGEIFS($D$2:D306, $B$2:B306, B306)</f>
        <v>0.5</v>
      </c>
    </row>
    <row r="307" spans="1:41" x14ac:dyDescent="0.25">
      <c r="A307" s="39">
        <v>46265</v>
      </c>
      <c r="B307" t="s">
        <v>113</v>
      </c>
      <c r="C307">
        <v>15</v>
      </c>
      <c r="D307">
        <v>0</v>
      </c>
      <c r="E307">
        <v>3</v>
      </c>
      <c r="F307">
        <v>0</v>
      </c>
      <c r="G307">
        <v>11</v>
      </c>
      <c r="H307">
        <v>2</v>
      </c>
      <c r="I307">
        <v>0</v>
      </c>
      <c r="J307">
        <v>0.18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40">
        <f>AVERAGEIFS($C$2:C307, $B$2:B307, B307)</f>
        <v>20.666666666666668</v>
      </c>
      <c r="AM307" s="40">
        <f>AVERAGEIFS($I$2:I307, $B$2:B307, B307)</f>
        <v>0.55555555555555558</v>
      </c>
      <c r="AN307" s="40">
        <f>AVERAGEIFS($J$2:J307, $B$2:B307, B307)</f>
        <v>0.51444444444444448</v>
      </c>
      <c r="AO307" s="40">
        <f>AVERAGEIFS($D$2:D307, $B$2:B307, B307)</f>
        <v>0.55555555555555558</v>
      </c>
    </row>
    <row r="308" spans="1:41" x14ac:dyDescent="0.25">
      <c r="A308" s="39">
        <v>46265</v>
      </c>
      <c r="B308" t="s">
        <v>90</v>
      </c>
      <c r="C308">
        <v>9</v>
      </c>
      <c r="D308">
        <v>0</v>
      </c>
      <c r="E308">
        <v>3</v>
      </c>
      <c r="F308">
        <v>0</v>
      </c>
      <c r="G308">
        <v>11</v>
      </c>
      <c r="H308">
        <v>2</v>
      </c>
      <c r="I308">
        <v>0</v>
      </c>
      <c r="J308">
        <v>0.18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40">
        <f>AVERAGEIFS($C$2:C308, $B$2:B308, B308)</f>
        <v>23.846153846153847</v>
      </c>
      <c r="AM308" s="40">
        <f>AVERAGEIFS($I$2:I308, $B$2:B308, B308)</f>
        <v>0.61153846153846148</v>
      </c>
      <c r="AN308" s="40">
        <f>AVERAGEIFS($J$2:J308, $B$2:B308, B308)</f>
        <v>0.52846153846153843</v>
      </c>
      <c r="AO308" s="40">
        <f>AVERAGEIFS($D$2:D308, $B$2:B308, B308)</f>
        <v>0.76923076923076927</v>
      </c>
    </row>
    <row r="309" spans="1:41" x14ac:dyDescent="0.25">
      <c r="A309" s="39">
        <v>46265</v>
      </c>
      <c r="B309" t="s">
        <v>124</v>
      </c>
      <c r="C309">
        <v>12</v>
      </c>
      <c r="D309">
        <v>0</v>
      </c>
      <c r="E309">
        <v>3</v>
      </c>
      <c r="F309">
        <v>0</v>
      </c>
      <c r="G309">
        <v>11</v>
      </c>
      <c r="H309">
        <v>2</v>
      </c>
      <c r="I309">
        <v>0</v>
      </c>
      <c r="J309">
        <v>0.18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40">
        <f>AVERAGEIFS($C$2:C309, $B$2:B309, B309)</f>
        <v>16.25</v>
      </c>
      <c r="AM309" s="40">
        <f>AVERAGEIFS($I$2:I309, $B$2:B309, B309)</f>
        <v>0.35833333333333334</v>
      </c>
      <c r="AN309" s="40">
        <f>AVERAGEIFS($J$2:J309, $B$2:B309, B309)</f>
        <v>0.41999999999999993</v>
      </c>
      <c r="AO309" s="40">
        <f>AVERAGEIFS($D$2:D309, $B$2:B309, B309)</f>
        <v>0.25</v>
      </c>
    </row>
    <row r="310" spans="1:41" x14ac:dyDescent="0.25">
      <c r="A310" s="39">
        <v>46265</v>
      </c>
      <c r="B310" t="s">
        <v>1</v>
      </c>
      <c r="C310">
        <v>15</v>
      </c>
      <c r="D310">
        <v>0</v>
      </c>
      <c r="E310">
        <v>3</v>
      </c>
      <c r="F310">
        <v>0</v>
      </c>
      <c r="G310">
        <v>11</v>
      </c>
      <c r="H310">
        <v>2</v>
      </c>
      <c r="I310">
        <v>0</v>
      </c>
      <c r="J310">
        <v>0.18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40">
        <f>AVERAGEIFS($C$2:C310, $B$2:B310, B310)</f>
        <v>23.23076923076923</v>
      </c>
      <c r="AM310" s="40">
        <f>AVERAGEIFS($I$2:I310, $B$2:B310, B310)</f>
        <v>0.48846153846153845</v>
      </c>
      <c r="AN310" s="40">
        <f>AVERAGEIFS($J$2:J310, $B$2:B310, B310)</f>
        <v>0.50307692307692309</v>
      </c>
      <c r="AO310" s="40">
        <f>AVERAGEIFS($D$2:D310, $B$2:B310, B310)</f>
        <v>0.53846153846153844</v>
      </c>
    </row>
    <row r="311" spans="1:41" x14ac:dyDescent="0.25">
      <c r="A311" s="39">
        <v>46265</v>
      </c>
      <c r="B311" t="s">
        <v>243</v>
      </c>
      <c r="C311">
        <v>6</v>
      </c>
      <c r="D311">
        <v>0</v>
      </c>
      <c r="E311">
        <v>3</v>
      </c>
      <c r="F311">
        <v>0</v>
      </c>
      <c r="G311">
        <v>11</v>
      </c>
      <c r="H311">
        <v>2</v>
      </c>
      <c r="I311">
        <v>0</v>
      </c>
      <c r="J311">
        <v>0.18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40">
        <f>AVERAGEIFS($C$2:C311, $B$2:B311, B311)</f>
        <v>8.9565217391304355</v>
      </c>
      <c r="AM311" s="40">
        <f>AVERAGEIFS($I$2:I311, $B$2:B311, B311)</f>
        <v>0.36521739130434783</v>
      </c>
      <c r="AN311" s="40">
        <f>AVERAGEIFS($J$2:J311, $B$2:B311, B311)</f>
        <v>0.42217391304347823</v>
      </c>
      <c r="AO311" s="40">
        <f>AVERAGEIFS($D$2:D311, $B$2:B311, B311)</f>
        <v>0.30434782608695654</v>
      </c>
    </row>
    <row r="312" spans="1:41" x14ac:dyDescent="0.25">
      <c r="A312" s="39">
        <v>46265</v>
      </c>
      <c r="B312" t="s">
        <v>242</v>
      </c>
      <c r="C312">
        <v>1</v>
      </c>
      <c r="D312">
        <v>0</v>
      </c>
      <c r="E312">
        <v>3</v>
      </c>
      <c r="F312">
        <v>0</v>
      </c>
      <c r="G312">
        <v>11</v>
      </c>
      <c r="H312">
        <v>2</v>
      </c>
      <c r="I312">
        <v>0</v>
      </c>
      <c r="J312">
        <v>0.18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19.5</v>
      </c>
      <c r="AM312" s="40">
        <f>AVERAGEIFS($I$2:I312, $B$2:B312, B312)</f>
        <v>0.34166666666666662</v>
      </c>
      <c r="AN312" s="40">
        <f>AVERAGEIFS($J$2:J312, $B$2:B312, B312)</f>
        <v>0.40000000000000008</v>
      </c>
      <c r="AO312" s="40">
        <f>AVERAGEIFS($D$2:D312, $B$2:B312, B312)</f>
        <v>0.16666666666666666</v>
      </c>
    </row>
    <row r="313" spans="1:41" x14ac:dyDescent="0.25">
      <c r="A313" s="39">
        <v>46268</v>
      </c>
      <c r="B313" t="s">
        <v>36</v>
      </c>
      <c r="C313">
        <v>23</v>
      </c>
      <c r="D313">
        <v>1</v>
      </c>
      <c r="E313">
        <v>5</v>
      </c>
      <c r="F313">
        <v>3</v>
      </c>
      <c r="G313">
        <v>19</v>
      </c>
      <c r="H313">
        <v>9</v>
      </c>
      <c r="I313">
        <v>0.6</v>
      </c>
      <c r="J313">
        <v>0.47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14.866666666666667</v>
      </c>
      <c r="AM313" s="40">
        <f>AVERAGEIFS($I$2:I313, $B$2:B313, B313)</f>
        <v>0.51666666666666672</v>
      </c>
      <c r="AN313" s="40">
        <f>AVERAGEIFS($J$2:J313, $B$2:B313, B313)</f>
        <v>0.5073333333333333</v>
      </c>
      <c r="AO313" s="40">
        <f>AVERAGEIFS($D$2:D313, $B$2:B313, B313)</f>
        <v>0.53333333333333333</v>
      </c>
    </row>
    <row r="314" spans="1:41" x14ac:dyDescent="0.25">
      <c r="A314" s="39">
        <v>46268</v>
      </c>
      <c r="B314" t="s">
        <v>4</v>
      </c>
      <c r="C314">
        <v>7</v>
      </c>
      <c r="D314">
        <v>1</v>
      </c>
      <c r="E314">
        <v>5</v>
      </c>
      <c r="F314">
        <v>3</v>
      </c>
      <c r="G314">
        <v>19</v>
      </c>
      <c r="H314">
        <v>9</v>
      </c>
      <c r="I314">
        <v>0.6</v>
      </c>
      <c r="J314">
        <v>0.47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19.2</v>
      </c>
      <c r="AM314" s="40">
        <f>AVERAGEIFS($I$2:I314, $B$2:B314, B314)</f>
        <v>0.55000000000000004</v>
      </c>
      <c r="AN314" s="40">
        <f>AVERAGEIFS($J$2:J314, $B$2:B314, B314)</f>
        <v>0.48799999999999988</v>
      </c>
      <c r="AO314" s="40">
        <f>AVERAGEIFS($D$2:D314, $B$2:B314, B314)</f>
        <v>0.6</v>
      </c>
    </row>
    <row r="315" spans="1:41" x14ac:dyDescent="0.25">
      <c r="A315" s="39">
        <v>46268</v>
      </c>
      <c r="B315" t="s">
        <v>6</v>
      </c>
      <c r="C315">
        <v>27</v>
      </c>
      <c r="D315">
        <v>1</v>
      </c>
      <c r="E315">
        <v>5</v>
      </c>
      <c r="F315">
        <v>3</v>
      </c>
      <c r="G315">
        <v>19</v>
      </c>
      <c r="H315">
        <v>9</v>
      </c>
      <c r="I315">
        <v>0.6</v>
      </c>
      <c r="J315">
        <v>0.47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26.391304347826086</v>
      </c>
      <c r="AM315" s="40">
        <f>AVERAGEIFS($I$2:I315, $B$2:B315, B315)</f>
        <v>0.51304347826086949</v>
      </c>
      <c r="AN315" s="40">
        <f>AVERAGEIFS($J$2:J315, $B$2:B315, B315)</f>
        <v>0.49739130434782614</v>
      </c>
      <c r="AO315" s="40">
        <f>AVERAGEIFS($D$2:D315, $B$2:B315, B315)</f>
        <v>0.52173913043478259</v>
      </c>
    </row>
    <row r="316" spans="1:41" x14ac:dyDescent="0.25">
      <c r="A316" s="39">
        <v>46268</v>
      </c>
      <c r="B316" t="s">
        <v>38</v>
      </c>
      <c r="C316">
        <v>23</v>
      </c>
      <c r="D316">
        <v>1</v>
      </c>
      <c r="E316">
        <v>5</v>
      </c>
      <c r="F316">
        <v>3</v>
      </c>
      <c r="G316">
        <v>19</v>
      </c>
      <c r="H316">
        <v>9</v>
      </c>
      <c r="I316">
        <v>0.6</v>
      </c>
      <c r="J316">
        <v>0.47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19.90909090909091</v>
      </c>
      <c r="AM316" s="40">
        <f>AVERAGEIFS($I$2:I316, $B$2:B316, B316)</f>
        <v>0.57272727272727264</v>
      </c>
      <c r="AN316" s="40">
        <f>AVERAGEIFS($J$2:J316, $B$2:B316, B316)</f>
        <v>0.54272727272727272</v>
      </c>
      <c r="AO316" s="40">
        <f>AVERAGEIFS($D$2:D316, $B$2:B316, B316)</f>
        <v>0.72727272727272729</v>
      </c>
    </row>
    <row r="317" spans="1:41" x14ac:dyDescent="0.25">
      <c r="A317" s="39">
        <v>46268</v>
      </c>
      <c r="B317" t="s">
        <v>90</v>
      </c>
      <c r="C317">
        <v>20</v>
      </c>
      <c r="D317">
        <v>1</v>
      </c>
      <c r="E317">
        <v>5</v>
      </c>
      <c r="F317">
        <v>3</v>
      </c>
      <c r="G317">
        <v>19</v>
      </c>
      <c r="H317">
        <v>9</v>
      </c>
      <c r="I317">
        <v>0.6</v>
      </c>
      <c r="J317">
        <v>0.47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23.571428571428573</v>
      </c>
      <c r="AM317" s="40">
        <f>AVERAGEIFS($I$2:I317, $B$2:B317, B317)</f>
        <v>0.61071428571428565</v>
      </c>
      <c r="AN317" s="40">
        <f>AVERAGEIFS($J$2:J317, $B$2:B317, B317)</f>
        <v>0.52428571428571424</v>
      </c>
      <c r="AO317" s="40">
        <f>AVERAGEIFS($D$2:D317, $B$2:B317, B317)</f>
        <v>0.7857142857142857</v>
      </c>
    </row>
    <row r="318" spans="1:41" x14ac:dyDescent="0.25">
      <c r="A318" s="39">
        <v>46268</v>
      </c>
      <c r="B318" t="s">
        <v>65</v>
      </c>
      <c r="C318">
        <v>8</v>
      </c>
      <c r="D318">
        <v>1</v>
      </c>
      <c r="E318">
        <v>5</v>
      </c>
      <c r="F318">
        <v>3</v>
      </c>
      <c r="G318">
        <v>19</v>
      </c>
      <c r="H318">
        <v>9</v>
      </c>
      <c r="I318">
        <v>0.6</v>
      </c>
      <c r="J318">
        <v>0.47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20.0625</v>
      </c>
      <c r="AM318" s="40">
        <f>AVERAGEIFS($I$2:I318, $B$2:B318, B318)</f>
        <v>0.49374999999999991</v>
      </c>
      <c r="AN318" s="40">
        <f>AVERAGEIFS($J$2:J318, $B$2:B318, B318)</f>
        <v>0.50687499999999996</v>
      </c>
      <c r="AO318" s="40">
        <f>AVERAGEIFS($D$2:D318, $B$2:B318, B318)</f>
        <v>0.625</v>
      </c>
    </row>
    <row r="319" spans="1:41" x14ac:dyDescent="0.25">
      <c r="A319" s="39">
        <v>46268</v>
      </c>
      <c r="B319" t="s">
        <v>92</v>
      </c>
      <c r="C319">
        <v>15</v>
      </c>
      <c r="D319">
        <v>1</v>
      </c>
      <c r="E319">
        <v>5</v>
      </c>
      <c r="F319">
        <v>3</v>
      </c>
      <c r="G319">
        <v>19</v>
      </c>
      <c r="H319">
        <v>9</v>
      </c>
      <c r="I319">
        <v>0.6</v>
      </c>
      <c r="J319">
        <v>0.47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11</v>
      </c>
      <c r="AM319" s="40">
        <f>AVERAGEIFS($I$2:I319, $B$2:B319, B319)</f>
        <v>0.58750000000000002</v>
      </c>
      <c r="AN319" s="40">
        <f>AVERAGEIFS($J$2:J319, $B$2:B319, B319)</f>
        <v>0.53583333333333338</v>
      </c>
      <c r="AO319" s="40">
        <f>AVERAGEIFS($D$2:D319, $B$2:B319, B319)</f>
        <v>0.75</v>
      </c>
    </row>
    <row r="320" spans="1:41" x14ac:dyDescent="0.25">
      <c r="A320" s="39">
        <v>46268</v>
      </c>
      <c r="B320" t="s">
        <v>182</v>
      </c>
      <c r="C320">
        <v>15</v>
      </c>
      <c r="D320">
        <v>0</v>
      </c>
      <c r="E320">
        <v>5</v>
      </c>
      <c r="F320">
        <v>2</v>
      </c>
      <c r="G320">
        <v>19</v>
      </c>
      <c r="H320">
        <v>10</v>
      </c>
      <c r="I320">
        <v>0.4</v>
      </c>
      <c r="J320">
        <v>0.53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1</v>
      </c>
      <c r="AI320">
        <v>1</v>
      </c>
      <c r="AJ320">
        <v>0</v>
      </c>
      <c r="AK320">
        <v>0</v>
      </c>
      <c r="AL320" s="40">
        <f>AVERAGEIFS($C$2:C320, $B$2:B320, B320)</f>
        <v>13.590909090909092</v>
      </c>
      <c r="AM320" s="40">
        <f>AVERAGEIFS($I$2:I320, $B$2:B320, B320)</f>
        <v>0.51363636363636367</v>
      </c>
      <c r="AN320" s="40">
        <f>AVERAGEIFS($J$2:J320, $B$2:B320, B320)</f>
        <v>0.51636363636363636</v>
      </c>
      <c r="AO320" s="40">
        <f>AVERAGEIFS($D$2:D320, $B$2:B320, B320)</f>
        <v>0.5</v>
      </c>
    </row>
    <row r="321" spans="1:41" x14ac:dyDescent="0.25">
      <c r="A321" s="39">
        <v>46268</v>
      </c>
      <c r="B321" t="s">
        <v>1</v>
      </c>
      <c r="C321">
        <v>37</v>
      </c>
      <c r="D321">
        <v>0</v>
      </c>
      <c r="E321">
        <v>5</v>
      </c>
      <c r="F321">
        <v>2</v>
      </c>
      <c r="G321">
        <v>19</v>
      </c>
      <c r="H321">
        <v>10</v>
      </c>
      <c r="I321">
        <v>0.4</v>
      </c>
      <c r="J321">
        <v>0.53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1</v>
      </c>
      <c r="AJ321">
        <v>0</v>
      </c>
      <c r="AK321">
        <v>0</v>
      </c>
      <c r="AL321" s="40">
        <f>AVERAGEIFS($C$2:C321, $B$2:B321, B321)</f>
        <v>24.214285714285715</v>
      </c>
      <c r="AM321" s="40">
        <f>AVERAGEIFS($I$2:I321, $B$2:B321, B321)</f>
        <v>0.48214285714285715</v>
      </c>
      <c r="AN321" s="40">
        <f>AVERAGEIFS($J$2:J321, $B$2:B321, B321)</f>
        <v>0.505</v>
      </c>
      <c r="AO321" s="40">
        <f>AVERAGEIFS($D$2:D321, $B$2:B321, B321)</f>
        <v>0.5</v>
      </c>
    </row>
    <row r="322" spans="1:41" x14ac:dyDescent="0.25">
      <c r="A322" s="39">
        <v>46268</v>
      </c>
      <c r="B322" t="s">
        <v>34</v>
      </c>
      <c r="C322">
        <v>16</v>
      </c>
      <c r="D322">
        <v>0</v>
      </c>
      <c r="E322">
        <v>5</v>
      </c>
      <c r="F322">
        <v>2</v>
      </c>
      <c r="G322">
        <v>19</v>
      </c>
      <c r="H322">
        <v>10</v>
      </c>
      <c r="I322">
        <v>0.4</v>
      </c>
      <c r="J322">
        <v>0.53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1</v>
      </c>
      <c r="AJ322">
        <v>0</v>
      </c>
      <c r="AK322">
        <v>0</v>
      </c>
      <c r="AL322" s="40">
        <f>AVERAGEIFS($C$2:C322, $B$2:B322, B322)</f>
        <v>19.899999999999999</v>
      </c>
      <c r="AM322" s="40">
        <f>AVERAGEIFS($I$2:I322, $B$2:B322, B322)</f>
        <v>0.47499999999999998</v>
      </c>
      <c r="AN322" s="40">
        <f>AVERAGEIFS($J$2:J322, $B$2:B322, B322)</f>
        <v>0.51800000000000002</v>
      </c>
      <c r="AO322" s="40">
        <f>AVERAGEIFS($D$2:D322, $B$2:B322, B322)</f>
        <v>0.4</v>
      </c>
    </row>
    <row r="323" spans="1:41" x14ac:dyDescent="0.25">
      <c r="A323" s="39">
        <v>46268</v>
      </c>
      <c r="B323" t="s">
        <v>113</v>
      </c>
      <c r="C323">
        <v>32</v>
      </c>
      <c r="D323">
        <v>0</v>
      </c>
      <c r="E323">
        <v>5</v>
      </c>
      <c r="F323">
        <v>2</v>
      </c>
      <c r="G323">
        <v>19</v>
      </c>
      <c r="H323">
        <v>10</v>
      </c>
      <c r="I323">
        <v>0.4</v>
      </c>
      <c r="J323">
        <v>0.53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1</v>
      </c>
      <c r="AJ323">
        <v>0</v>
      </c>
      <c r="AK323">
        <v>0</v>
      </c>
      <c r="AL323" s="40">
        <f>AVERAGEIFS($C$2:C323, $B$2:B323, B323)</f>
        <v>21.263157894736842</v>
      </c>
      <c r="AM323" s="40">
        <f>AVERAGEIFS($I$2:I323, $B$2:B323, B323)</f>
        <v>0.54736842105263162</v>
      </c>
      <c r="AN323" s="40">
        <f>AVERAGEIFS($J$2:J323, $B$2:B323, B323)</f>
        <v>0.51526315789473676</v>
      </c>
      <c r="AO323" s="40">
        <f>AVERAGEIFS($D$2:D323, $B$2:B323, B323)</f>
        <v>0.52631578947368418</v>
      </c>
    </row>
    <row r="324" spans="1:41" x14ac:dyDescent="0.25">
      <c r="A324" s="39">
        <v>46268</v>
      </c>
      <c r="B324" t="s">
        <v>3</v>
      </c>
      <c r="C324">
        <v>17</v>
      </c>
      <c r="D324">
        <v>0</v>
      </c>
      <c r="E324">
        <v>5</v>
      </c>
      <c r="F324">
        <v>2</v>
      </c>
      <c r="G324">
        <v>19</v>
      </c>
      <c r="H324">
        <v>10</v>
      </c>
      <c r="I324">
        <v>0.4</v>
      </c>
      <c r="J324">
        <v>0.53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1</v>
      </c>
      <c r="AJ324">
        <v>0</v>
      </c>
      <c r="AK324">
        <v>0</v>
      </c>
      <c r="AL324" s="40">
        <f>AVERAGEIFS($C$2:C324, $B$2:B324, B324)</f>
        <v>21.5</v>
      </c>
      <c r="AM324" s="40">
        <f>AVERAGEIFS($I$2:I324, $B$2:B324, B324)</f>
        <v>0.5</v>
      </c>
      <c r="AN324" s="40">
        <f>AVERAGEIFS($J$2:J324, $B$2:B324, B324)</f>
        <v>0.51249999999999996</v>
      </c>
      <c r="AO324" s="40">
        <f>AVERAGEIFS($D$2:D324, $B$2:B324, B324)</f>
        <v>0.5</v>
      </c>
    </row>
    <row r="325" spans="1:41" x14ac:dyDescent="0.25">
      <c r="A325" s="39">
        <v>46268</v>
      </c>
      <c r="B325" t="s">
        <v>88</v>
      </c>
      <c r="C325">
        <v>21</v>
      </c>
      <c r="D325">
        <v>0</v>
      </c>
      <c r="E325">
        <v>5</v>
      </c>
      <c r="F325">
        <v>2</v>
      </c>
      <c r="G325">
        <v>19</v>
      </c>
      <c r="H325">
        <v>10</v>
      </c>
      <c r="I325">
        <v>0.4</v>
      </c>
      <c r="J325">
        <v>0.53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  <c r="AI325">
        <v>1</v>
      </c>
      <c r="AJ325">
        <v>0</v>
      </c>
      <c r="AK325">
        <v>0</v>
      </c>
      <c r="AL325" s="40">
        <f>AVERAGEIFS($C$2:C325, $B$2:B325, B325)</f>
        <v>13.6</v>
      </c>
      <c r="AM325" s="40">
        <f>AVERAGEIFS($I$2:I325, $B$2:B325, B325)</f>
        <v>0.48</v>
      </c>
      <c r="AN325" s="40">
        <f>AVERAGEIFS($J$2:J325, $B$2:B325, B325)</f>
        <v>0.47200000000000009</v>
      </c>
      <c r="AO325" s="40">
        <f>AVERAGEIFS($D$2:D325, $B$2:B325, B325)</f>
        <v>0.4</v>
      </c>
    </row>
    <row r="326" spans="1:41" x14ac:dyDescent="0.25">
      <c r="A326" s="39">
        <v>46271</v>
      </c>
      <c r="B326" t="s">
        <v>118</v>
      </c>
      <c r="C326">
        <v>23</v>
      </c>
      <c r="D326">
        <v>1</v>
      </c>
      <c r="E326">
        <v>5</v>
      </c>
      <c r="F326">
        <v>3</v>
      </c>
      <c r="G326">
        <v>21</v>
      </c>
      <c r="H326">
        <v>12</v>
      </c>
      <c r="I326">
        <v>0.6</v>
      </c>
      <c r="J326">
        <v>0.56999999999999995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 s="40">
        <f>AVERAGEIFS($C$2:C326, $B$2:B326, B326)</f>
        <v>14</v>
      </c>
      <c r="AM326" s="40">
        <f>AVERAGEIFS($I$2:I326, $B$2:B326, B326)</f>
        <v>0.43181818181818182</v>
      </c>
      <c r="AN326" s="40">
        <f>AVERAGEIFS($J$2:J326, $B$2:B326, B326)</f>
        <v>0.47999999999999993</v>
      </c>
      <c r="AO326" s="40">
        <f>AVERAGEIFS($D$2:D326, $B$2:B326, B326)</f>
        <v>0.45454545454545453</v>
      </c>
    </row>
    <row r="327" spans="1:41" x14ac:dyDescent="0.25">
      <c r="A327" s="39">
        <v>46271</v>
      </c>
      <c r="B327" t="s">
        <v>92</v>
      </c>
      <c r="C327">
        <v>11</v>
      </c>
      <c r="D327">
        <v>1</v>
      </c>
      <c r="E327">
        <v>5</v>
      </c>
      <c r="F327">
        <v>3</v>
      </c>
      <c r="G327">
        <v>21</v>
      </c>
      <c r="H327">
        <v>12</v>
      </c>
      <c r="I327">
        <v>0.6</v>
      </c>
      <c r="J327">
        <v>0.56999999999999995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 s="40">
        <f>AVERAGEIFS($C$2:C327, $B$2:B327, B327)</f>
        <v>11</v>
      </c>
      <c r="AM327" s="40">
        <f>AVERAGEIFS($I$2:I327, $B$2:B327, B327)</f>
        <v>0.58846153846153837</v>
      </c>
      <c r="AN327" s="40">
        <f>AVERAGEIFS($J$2:J327, $B$2:B327, B327)</f>
        <v>0.53846153846153855</v>
      </c>
      <c r="AO327" s="40">
        <f>AVERAGEIFS($D$2:D327, $B$2:B327, B327)</f>
        <v>0.76923076923076927</v>
      </c>
    </row>
    <row r="328" spans="1:41" x14ac:dyDescent="0.25">
      <c r="A328" s="39">
        <v>46271</v>
      </c>
      <c r="B328" t="s">
        <v>124</v>
      </c>
      <c r="C328">
        <v>27</v>
      </c>
      <c r="D328">
        <v>1</v>
      </c>
      <c r="E328">
        <v>5</v>
      </c>
      <c r="F328">
        <v>3</v>
      </c>
      <c r="G328">
        <v>21</v>
      </c>
      <c r="H328">
        <v>12</v>
      </c>
      <c r="I328">
        <v>0.6</v>
      </c>
      <c r="J328">
        <v>0.56999999999999995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 s="40">
        <f>AVERAGEIFS($C$2:C328, $B$2:B328, B328)</f>
        <v>17.076923076923077</v>
      </c>
      <c r="AM328" s="40">
        <f>AVERAGEIFS($I$2:I328, $B$2:B328, B328)</f>
        <v>0.37692307692307686</v>
      </c>
      <c r="AN328" s="40">
        <f>AVERAGEIFS($J$2:J328, $B$2:B328, B328)</f>
        <v>0.43153846153846148</v>
      </c>
      <c r="AO328" s="40">
        <f>AVERAGEIFS($D$2:D328, $B$2:B328, B328)</f>
        <v>0.30769230769230771</v>
      </c>
    </row>
    <row r="329" spans="1:41" x14ac:dyDescent="0.25">
      <c r="A329" s="39">
        <v>46271</v>
      </c>
      <c r="B329" t="s">
        <v>65</v>
      </c>
      <c r="C329">
        <v>35</v>
      </c>
      <c r="D329">
        <v>1</v>
      </c>
      <c r="E329">
        <v>5</v>
      </c>
      <c r="F329">
        <v>3</v>
      </c>
      <c r="G329">
        <v>21</v>
      </c>
      <c r="H329">
        <v>12</v>
      </c>
      <c r="I329">
        <v>0.6</v>
      </c>
      <c r="J329">
        <v>0.56999999999999995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 s="40">
        <f>AVERAGEIFS($C$2:C329, $B$2:B329, B329)</f>
        <v>20.941176470588236</v>
      </c>
      <c r="AM329" s="40">
        <f>AVERAGEIFS($I$2:I329, $B$2:B329, B329)</f>
        <v>0.49999999999999989</v>
      </c>
      <c r="AN329" s="40">
        <f>AVERAGEIFS($J$2:J329, $B$2:B329, B329)</f>
        <v>0.51058823529411768</v>
      </c>
      <c r="AO329" s="40">
        <f>AVERAGEIFS($D$2:D329, $B$2:B329, B329)</f>
        <v>0.6470588235294118</v>
      </c>
    </row>
    <row r="330" spans="1:41" x14ac:dyDescent="0.25">
      <c r="A330" s="39">
        <v>46271</v>
      </c>
      <c r="B330" t="s">
        <v>38</v>
      </c>
      <c r="C330">
        <v>29</v>
      </c>
      <c r="D330">
        <v>1</v>
      </c>
      <c r="E330">
        <v>5</v>
      </c>
      <c r="F330">
        <v>3</v>
      </c>
      <c r="G330">
        <v>21</v>
      </c>
      <c r="H330">
        <v>12</v>
      </c>
      <c r="I330">
        <v>0.6</v>
      </c>
      <c r="J330">
        <v>0.56999999999999995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 s="40">
        <f>AVERAGEIFS($C$2:C330, $B$2:B330, B330)</f>
        <v>20.666666666666668</v>
      </c>
      <c r="AM330" s="40">
        <f>AVERAGEIFS($I$2:I330, $B$2:B330, B330)</f>
        <v>0.57499999999999984</v>
      </c>
      <c r="AN330" s="40">
        <f>AVERAGEIFS($J$2:J330, $B$2:B330, B330)</f>
        <v>0.54500000000000004</v>
      </c>
      <c r="AO330" s="40">
        <f>AVERAGEIFS($D$2:D330, $B$2:B330, B330)</f>
        <v>0.75</v>
      </c>
    </row>
    <row r="331" spans="1:41" x14ac:dyDescent="0.25">
      <c r="A331" s="39">
        <v>46271</v>
      </c>
      <c r="B331" t="s">
        <v>34</v>
      </c>
      <c r="C331">
        <v>34</v>
      </c>
      <c r="D331">
        <v>1</v>
      </c>
      <c r="E331">
        <v>5</v>
      </c>
      <c r="F331">
        <v>3</v>
      </c>
      <c r="G331">
        <v>21</v>
      </c>
      <c r="H331">
        <v>12</v>
      </c>
      <c r="I331">
        <v>0.6</v>
      </c>
      <c r="J331">
        <v>0.56999999999999995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 s="40">
        <f>AVERAGEIFS($C$2:C331, $B$2:B331, B331)</f>
        <v>21.181818181818183</v>
      </c>
      <c r="AM331" s="40">
        <f>AVERAGEIFS($I$2:I331, $B$2:B331, B331)</f>
        <v>0.48636363636363633</v>
      </c>
      <c r="AN331" s="40">
        <f>AVERAGEIFS($J$2:J331, $B$2:B331, B331)</f>
        <v>0.52272727272727282</v>
      </c>
      <c r="AO331" s="40">
        <f>AVERAGEIFS($D$2:D331, $B$2:B331, B331)</f>
        <v>0.45454545454545453</v>
      </c>
    </row>
    <row r="332" spans="1:41" x14ac:dyDescent="0.25">
      <c r="A332" s="39">
        <v>46271</v>
      </c>
      <c r="B332" t="s">
        <v>6</v>
      </c>
      <c r="C332">
        <v>46</v>
      </c>
      <c r="D332">
        <v>1</v>
      </c>
      <c r="E332">
        <v>5</v>
      </c>
      <c r="F332">
        <v>3</v>
      </c>
      <c r="G332">
        <v>21</v>
      </c>
      <c r="H332">
        <v>12</v>
      </c>
      <c r="I332">
        <v>0.6</v>
      </c>
      <c r="J332">
        <v>0.56999999999999995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27.208333333333332</v>
      </c>
      <c r="AM332" s="40">
        <f>AVERAGEIFS($I$2:I332, $B$2:B332, B332)</f>
        <v>0.51666666666666661</v>
      </c>
      <c r="AN332" s="40">
        <f>AVERAGEIFS($J$2:J332, $B$2:B332, B332)</f>
        <v>0.50041666666666673</v>
      </c>
      <c r="AO332" s="40">
        <f>AVERAGEIFS($D$2:D332, $B$2:B332, B332)</f>
        <v>0.54166666666666663</v>
      </c>
    </row>
    <row r="333" spans="1:41" x14ac:dyDescent="0.25">
      <c r="A333" s="39">
        <v>46271</v>
      </c>
      <c r="B333" t="s">
        <v>36</v>
      </c>
      <c r="C333">
        <v>31</v>
      </c>
      <c r="D333">
        <v>0</v>
      </c>
      <c r="E333">
        <v>5</v>
      </c>
      <c r="F333">
        <v>2</v>
      </c>
      <c r="G333">
        <v>21</v>
      </c>
      <c r="H333">
        <v>9</v>
      </c>
      <c r="I333">
        <v>0.4</v>
      </c>
      <c r="J333">
        <v>0.43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15.875</v>
      </c>
      <c r="AM333" s="40">
        <f>AVERAGEIFS($I$2:I333, $B$2:B333, B333)</f>
        <v>0.50937500000000002</v>
      </c>
      <c r="AN333" s="40">
        <f>AVERAGEIFS($J$2:J333, $B$2:B333, B333)</f>
        <v>0.50250000000000006</v>
      </c>
      <c r="AO333" s="40">
        <f>AVERAGEIFS($D$2:D333, $B$2:B333, B333)</f>
        <v>0.5</v>
      </c>
    </row>
    <row r="334" spans="1:41" x14ac:dyDescent="0.25">
      <c r="A334" s="39">
        <v>46271</v>
      </c>
      <c r="B334" t="s">
        <v>150</v>
      </c>
      <c r="C334">
        <v>41</v>
      </c>
      <c r="D334">
        <v>0</v>
      </c>
      <c r="E334">
        <v>5</v>
      </c>
      <c r="F334">
        <v>2</v>
      </c>
      <c r="G334">
        <v>21</v>
      </c>
      <c r="H334">
        <v>9</v>
      </c>
      <c r="I334">
        <v>0.4</v>
      </c>
      <c r="J334">
        <v>0.43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26.555555555555557</v>
      </c>
      <c r="AM334" s="40">
        <f>AVERAGEIFS($I$2:I334, $B$2:B334, B334)</f>
        <v>0.39999999999999997</v>
      </c>
      <c r="AN334" s="40">
        <f>AVERAGEIFS($J$2:J334, $B$2:B334, B334)</f>
        <v>0.45777777777777778</v>
      </c>
      <c r="AO334" s="40">
        <f>AVERAGEIFS($D$2:D334, $B$2:B334, B334)</f>
        <v>0.22222222222222221</v>
      </c>
    </row>
    <row r="335" spans="1:41" x14ac:dyDescent="0.25">
      <c r="A335" s="39">
        <v>46271</v>
      </c>
      <c r="B335" t="s">
        <v>113</v>
      </c>
      <c r="C335">
        <v>45</v>
      </c>
      <c r="D335">
        <v>0</v>
      </c>
      <c r="E335">
        <v>5</v>
      </c>
      <c r="F335">
        <v>2</v>
      </c>
      <c r="G335">
        <v>21</v>
      </c>
      <c r="H335">
        <v>9</v>
      </c>
      <c r="I335">
        <v>0.4</v>
      </c>
      <c r="J335">
        <v>0.43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22.45</v>
      </c>
      <c r="AM335" s="40">
        <f>AVERAGEIFS($I$2:I335, $B$2:B335, B335)</f>
        <v>0.54</v>
      </c>
      <c r="AN335" s="40">
        <f>AVERAGEIFS($J$2:J335, $B$2:B335, B335)</f>
        <v>0.5109999999999999</v>
      </c>
      <c r="AO335" s="40">
        <f>AVERAGEIFS($D$2:D335, $B$2:B335, B335)</f>
        <v>0.5</v>
      </c>
    </row>
    <row r="336" spans="1:41" x14ac:dyDescent="0.25">
      <c r="A336" s="39">
        <v>46271</v>
      </c>
      <c r="B336" t="s">
        <v>3</v>
      </c>
      <c r="C336">
        <v>18</v>
      </c>
      <c r="D336">
        <v>0</v>
      </c>
      <c r="E336">
        <v>5</v>
      </c>
      <c r="F336">
        <v>2</v>
      </c>
      <c r="G336">
        <v>21</v>
      </c>
      <c r="H336">
        <v>9</v>
      </c>
      <c r="I336">
        <v>0.4</v>
      </c>
      <c r="J336">
        <v>0.43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20.8</v>
      </c>
      <c r="AM336" s="40">
        <f>AVERAGEIFS($I$2:I336, $B$2:B336, B336)</f>
        <v>0.48</v>
      </c>
      <c r="AN336" s="40">
        <f>AVERAGEIFS($J$2:J336, $B$2:B336, B336)</f>
        <v>0.496</v>
      </c>
      <c r="AO336" s="40">
        <f>AVERAGEIFS($D$2:D336, $B$2:B336, B336)</f>
        <v>0.4</v>
      </c>
    </row>
    <row r="337" spans="1:41" x14ac:dyDescent="0.25">
      <c r="A337" s="39">
        <v>46271</v>
      </c>
      <c r="B337" t="s">
        <v>29</v>
      </c>
      <c r="C337">
        <v>21</v>
      </c>
      <c r="D337">
        <v>0</v>
      </c>
      <c r="E337">
        <v>5</v>
      </c>
      <c r="F337">
        <v>2</v>
      </c>
      <c r="G337">
        <v>21</v>
      </c>
      <c r="H337">
        <v>9</v>
      </c>
      <c r="I337">
        <v>0.4</v>
      </c>
      <c r="J337">
        <v>0.43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11.375</v>
      </c>
      <c r="AM337" s="40">
        <f>AVERAGEIFS($I$2:I337, $B$2:B337, B337)</f>
        <v>0.43124999999999997</v>
      </c>
      <c r="AN337" s="40">
        <f>AVERAGEIFS($J$2:J337, $B$2:B337, B337)</f>
        <v>0.48874999999999996</v>
      </c>
      <c r="AO337" s="40">
        <f>AVERAGEIFS($D$2:D337, $B$2:B337, B337)</f>
        <v>0.25</v>
      </c>
    </row>
    <row r="338" spans="1:41" x14ac:dyDescent="0.25">
      <c r="A338" s="39">
        <v>46271</v>
      </c>
      <c r="B338" t="s">
        <v>243</v>
      </c>
      <c r="C338">
        <v>14</v>
      </c>
      <c r="D338">
        <v>0</v>
      </c>
      <c r="E338">
        <v>5</v>
      </c>
      <c r="F338">
        <v>2</v>
      </c>
      <c r="G338">
        <v>21</v>
      </c>
      <c r="H338">
        <v>9</v>
      </c>
      <c r="I338">
        <v>0.4</v>
      </c>
      <c r="J338">
        <v>0.43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 s="40">
        <f>AVERAGEIFS($C$2:C338, $B$2:B338, B338)</f>
        <v>9.1666666666666661</v>
      </c>
      <c r="AM338" s="40">
        <f>AVERAGEIFS($I$2:I338, $B$2:B338, B338)</f>
        <v>0.3666666666666667</v>
      </c>
      <c r="AN338" s="40">
        <f>AVERAGEIFS($J$2:J338, $B$2:B338, B338)</f>
        <v>0.42249999999999993</v>
      </c>
      <c r="AO338" s="40">
        <f>AVERAGEIFS($D$2:D338, $B$2:B338, B338)</f>
        <v>0.29166666666666669</v>
      </c>
    </row>
    <row r="339" spans="1:41" x14ac:dyDescent="0.25">
      <c r="A339" s="39">
        <v>46271</v>
      </c>
      <c r="B339" t="s">
        <v>16</v>
      </c>
      <c r="C339">
        <v>17</v>
      </c>
      <c r="D339">
        <v>0</v>
      </c>
      <c r="E339">
        <v>5</v>
      </c>
      <c r="F339">
        <v>2</v>
      </c>
      <c r="G339">
        <v>21</v>
      </c>
      <c r="H339">
        <v>9</v>
      </c>
      <c r="I339">
        <v>0.4</v>
      </c>
      <c r="J339">
        <v>0.43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 s="40">
        <f>AVERAGEIFS($C$2:C339, $B$2:B339, B339)</f>
        <v>14.333333333333334</v>
      </c>
      <c r="AM339" s="40">
        <f>AVERAGEIFS($I$2:I339, $B$2:B339, B339)</f>
        <v>0.46666666666666662</v>
      </c>
      <c r="AN339" s="40">
        <f>AVERAGEIFS($J$2:J339, $B$2:B339, B339)</f>
        <v>0.53333333333333333</v>
      </c>
      <c r="AO339" s="40">
        <f>AVERAGEIFS($D$2:D339, $B$2:B339, B339)</f>
        <v>0.33333333333333331</v>
      </c>
    </row>
    <row r="340" spans="1:41" x14ac:dyDescent="0.25">
      <c r="A340" s="39">
        <v>46275</v>
      </c>
      <c r="B340" t="s">
        <v>113</v>
      </c>
      <c r="C340">
        <v>24</v>
      </c>
      <c r="D340">
        <v>1</v>
      </c>
      <c r="E340">
        <v>4</v>
      </c>
      <c r="F340">
        <v>3</v>
      </c>
      <c r="G340">
        <v>17</v>
      </c>
      <c r="H340">
        <v>11</v>
      </c>
      <c r="I340">
        <v>0.75</v>
      </c>
      <c r="J340">
        <v>0.65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1</v>
      </c>
      <c r="AI340">
        <v>0</v>
      </c>
      <c r="AJ340">
        <v>0</v>
      </c>
      <c r="AK340">
        <v>0</v>
      </c>
      <c r="AL340" s="40">
        <f>AVERAGEIFS($C$2:C340, $B$2:B340, B340)</f>
        <v>22.523809523809526</v>
      </c>
      <c r="AM340" s="40">
        <f>AVERAGEIFS($I$2:I340, $B$2:B340, B340)</f>
        <v>0.55000000000000004</v>
      </c>
      <c r="AN340" s="40">
        <f>AVERAGEIFS($J$2:J340, $B$2:B340, B340)</f>
        <v>0.51761904761904753</v>
      </c>
      <c r="AO340" s="40">
        <f>AVERAGEIFS($D$2:D340, $B$2:B340, B340)</f>
        <v>0.52380952380952384</v>
      </c>
    </row>
    <row r="341" spans="1:41" x14ac:dyDescent="0.25">
      <c r="A341" s="39">
        <v>46275</v>
      </c>
      <c r="B341" t="s">
        <v>6</v>
      </c>
      <c r="C341">
        <v>37</v>
      </c>
      <c r="D341">
        <v>1</v>
      </c>
      <c r="E341">
        <v>4</v>
      </c>
      <c r="F341">
        <v>3</v>
      </c>
      <c r="G341">
        <v>17</v>
      </c>
      <c r="H341">
        <v>11</v>
      </c>
      <c r="I341">
        <v>0.75</v>
      </c>
      <c r="J341">
        <v>0.65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1</v>
      </c>
      <c r="AI341">
        <v>0</v>
      </c>
      <c r="AJ341">
        <v>0</v>
      </c>
      <c r="AK341">
        <v>0</v>
      </c>
      <c r="AL341" s="40">
        <f>AVERAGEIFS($C$2:C341, $B$2:B341, B341)</f>
        <v>27.6</v>
      </c>
      <c r="AM341" s="40">
        <f>AVERAGEIFS($I$2:I341, $B$2:B341, B341)</f>
        <v>0.52599999999999991</v>
      </c>
      <c r="AN341" s="40">
        <f>AVERAGEIFS($J$2:J341, $B$2:B341, B341)</f>
        <v>0.50640000000000007</v>
      </c>
      <c r="AO341" s="40">
        <f>AVERAGEIFS($D$2:D341, $B$2:B341, B341)</f>
        <v>0.56000000000000005</v>
      </c>
    </row>
    <row r="342" spans="1:41" x14ac:dyDescent="0.25">
      <c r="A342" s="39">
        <v>46275</v>
      </c>
      <c r="B342" t="s">
        <v>15</v>
      </c>
      <c r="C342">
        <v>12</v>
      </c>
      <c r="D342">
        <v>1</v>
      </c>
      <c r="E342">
        <v>4</v>
      </c>
      <c r="F342">
        <v>3</v>
      </c>
      <c r="G342">
        <v>17</v>
      </c>
      <c r="H342">
        <v>11</v>
      </c>
      <c r="I342">
        <v>0.75</v>
      </c>
      <c r="J342">
        <v>0.65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1</v>
      </c>
      <c r="AI342">
        <v>0</v>
      </c>
      <c r="AJ342">
        <v>0</v>
      </c>
      <c r="AK342">
        <v>0</v>
      </c>
      <c r="AL342" s="40">
        <f>AVERAGEIFS($C$2:C342, $B$2:B342, B342)</f>
        <v>18.25</v>
      </c>
      <c r="AM342" s="40">
        <f>AVERAGEIFS($I$2:I342, $B$2:B342, B342)</f>
        <v>0.625</v>
      </c>
      <c r="AN342" s="40">
        <f>AVERAGEIFS($J$2:J342, $B$2:B342, B342)</f>
        <v>0.54749999999999999</v>
      </c>
      <c r="AO342" s="40">
        <f>AVERAGEIFS($D$2:D342, $B$2:B342, B342)</f>
        <v>0.75</v>
      </c>
    </row>
    <row r="343" spans="1:41" x14ac:dyDescent="0.25">
      <c r="A343" s="39">
        <v>46275</v>
      </c>
      <c r="B343" t="s">
        <v>12</v>
      </c>
      <c r="C343">
        <v>14</v>
      </c>
      <c r="D343">
        <v>1</v>
      </c>
      <c r="E343">
        <v>4</v>
      </c>
      <c r="F343">
        <v>3</v>
      </c>
      <c r="G343">
        <v>17</v>
      </c>
      <c r="H343">
        <v>11</v>
      </c>
      <c r="I343">
        <v>0.75</v>
      </c>
      <c r="J343">
        <v>0.65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1</v>
      </c>
      <c r="AI343">
        <v>0</v>
      </c>
      <c r="AJ343">
        <v>0</v>
      </c>
      <c r="AK343">
        <v>0</v>
      </c>
      <c r="AL343" s="40">
        <f>AVERAGEIFS($C$2:C343, $B$2:B343, B343)</f>
        <v>20</v>
      </c>
      <c r="AM343" s="40">
        <f>AVERAGEIFS($I$2:I343, $B$2:B343, B343)</f>
        <v>0.6333333333333333</v>
      </c>
      <c r="AN343" s="40">
        <f>AVERAGEIFS($J$2:J343, $B$2:B343, B343)</f>
        <v>0.56666666666666654</v>
      </c>
      <c r="AO343" s="40">
        <f>AVERAGEIFS($D$2:D343, $B$2:B343, B343)</f>
        <v>0.66666666666666663</v>
      </c>
    </row>
    <row r="344" spans="1:41" x14ac:dyDescent="0.25">
      <c r="A344" s="39">
        <v>46275</v>
      </c>
      <c r="B344" t="s">
        <v>38</v>
      </c>
      <c r="C344">
        <v>16</v>
      </c>
      <c r="D344">
        <v>1</v>
      </c>
      <c r="E344">
        <v>4</v>
      </c>
      <c r="F344">
        <v>3</v>
      </c>
      <c r="G344">
        <v>17</v>
      </c>
      <c r="H344">
        <v>11</v>
      </c>
      <c r="I344">
        <v>0.75</v>
      </c>
      <c r="J344">
        <v>0.65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1</v>
      </c>
      <c r="AI344">
        <v>0</v>
      </c>
      <c r="AJ344">
        <v>0</v>
      </c>
      <c r="AK344">
        <v>0</v>
      </c>
      <c r="AL344" s="40">
        <f>AVERAGEIFS($C$2:C344, $B$2:B344, B344)</f>
        <v>20.307692307692307</v>
      </c>
      <c r="AM344" s="40">
        <f>AVERAGEIFS($I$2:I344, $B$2:B344, B344)</f>
        <v>0.58846153846153837</v>
      </c>
      <c r="AN344" s="40">
        <f>AVERAGEIFS($J$2:J344, $B$2:B344, B344)</f>
        <v>0.55307692307692313</v>
      </c>
      <c r="AO344" s="40">
        <f>AVERAGEIFS($D$2:D344, $B$2:B344, B344)</f>
        <v>0.76923076923076927</v>
      </c>
    </row>
    <row r="345" spans="1:41" x14ac:dyDescent="0.25">
      <c r="A345" s="39">
        <v>46275</v>
      </c>
      <c r="B345" t="s">
        <v>182</v>
      </c>
      <c r="C345">
        <v>24</v>
      </c>
      <c r="D345">
        <v>1</v>
      </c>
      <c r="E345">
        <v>4</v>
      </c>
      <c r="F345">
        <v>3</v>
      </c>
      <c r="G345">
        <v>17</v>
      </c>
      <c r="H345">
        <v>11</v>
      </c>
      <c r="I345">
        <v>0.75</v>
      </c>
      <c r="J345">
        <v>0.65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1</v>
      </c>
      <c r="AI345">
        <v>0</v>
      </c>
      <c r="AJ345">
        <v>0</v>
      </c>
      <c r="AK345">
        <v>0</v>
      </c>
      <c r="AL345" s="40">
        <f>AVERAGEIFS($C$2:C345, $B$2:B345, B345)</f>
        <v>14.043478260869565</v>
      </c>
      <c r="AM345" s="40">
        <f>AVERAGEIFS($I$2:I345, $B$2:B345, B345)</f>
        <v>0.52391304347826095</v>
      </c>
      <c r="AN345" s="40">
        <f>AVERAGEIFS($J$2:J345, $B$2:B345, B345)</f>
        <v>0.52217391304347827</v>
      </c>
      <c r="AO345" s="40">
        <f>AVERAGEIFS($D$2:D345, $B$2:B345, B345)</f>
        <v>0.52173913043478259</v>
      </c>
    </row>
    <row r="346" spans="1:41" x14ac:dyDescent="0.25">
      <c r="A346" s="39">
        <v>46275</v>
      </c>
      <c r="B346" t="s">
        <v>17</v>
      </c>
      <c r="C346">
        <v>4</v>
      </c>
      <c r="D346">
        <v>1</v>
      </c>
      <c r="E346">
        <v>4</v>
      </c>
      <c r="F346">
        <v>3</v>
      </c>
      <c r="G346">
        <v>17</v>
      </c>
      <c r="H346">
        <v>11</v>
      </c>
      <c r="I346">
        <v>0.75</v>
      </c>
      <c r="J346">
        <v>0.65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1</v>
      </c>
      <c r="AI346">
        <v>0</v>
      </c>
      <c r="AJ346">
        <v>0</v>
      </c>
      <c r="AK346">
        <v>0</v>
      </c>
      <c r="AL346" s="40">
        <f>AVERAGEIFS($C$2:C346, $B$2:B346, B346)</f>
        <v>4</v>
      </c>
      <c r="AM346" s="40">
        <f>AVERAGEIFS($I$2:I346, $B$2:B346, B346)</f>
        <v>0.67500000000000004</v>
      </c>
      <c r="AN346" s="40">
        <f>AVERAGEIFS($J$2:J346, $B$2:B346, B346)</f>
        <v>0.59000000000000008</v>
      </c>
      <c r="AO346" s="40">
        <f>AVERAGEIFS($D$2:D346, $B$2:B346, B346)</f>
        <v>1</v>
      </c>
    </row>
    <row r="347" spans="1:41" x14ac:dyDescent="0.25">
      <c r="A347" s="39">
        <v>46275</v>
      </c>
      <c r="B347" t="s">
        <v>90</v>
      </c>
      <c r="C347">
        <v>22</v>
      </c>
      <c r="D347">
        <v>0</v>
      </c>
      <c r="E347">
        <v>4</v>
      </c>
      <c r="F347">
        <v>1</v>
      </c>
      <c r="G347">
        <v>17</v>
      </c>
      <c r="H347">
        <v>6</v>
      </c>
      <c r="I347">
        <v>0.25</v>
      </c>
      <c r="J347">
        <v>0.35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23.466666666666665</v>
      </c>
      <c r="AM347" s="40">
        <f>AVERAGEIFS($I$2:I347, $B$2:B347, B347)</f>
        <v>0.58666666666666656</v>
      </c>
      <c r="AN347" s="40">
        <f>AVERAGEIFS($J$2:J347, $B$2:B347, B347)</f>
        <v>0.5126666666666666</v>
      </c>
      <c r="AO347" s="40">
        <f>AVERAGEIFS($D$2:D347, $B$2:B347, B347)</f>
        <v>0.73333333333333328</v>
      </c>
    </row>
    <row r="348" spans="1:41" x14ac:dyDescent="0.25">
      <c r="A348" s="39">
        <v>46275</v>
      </c>
      <c r="B348" t="s">
        <v>3</v>
      </c>
      <c r="C348">
        <v>22</v>
      </c>
      <c r="D348">
        <v>0</v>
      </c>
      <c r="E348">
        <v>4</v>
      </c>
      <c r="F348">
        <v>1</v>
      </c>
      <c r="G348">
        <v>17</v>
      </c>
      <c r="H348">
        <v>6</v>
      </c>
      <c r="I348">
        <v>0.25</v>
      </c>
      <c r="J348">
        <v>0.35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21</v>
      </c>
      <c r="AM348" s="40">
        <f>AVERAGEIFS($I$2:I348, $B$2:B348, B348)</f>
        <v>0.44166666666666665</v>
      </c>
      <c r="AN348" s="40">
        <f>AVERAGEIFS($J$2:J348, $B$2:B348, B348)</f>
        <v>0.47166666666666668</v>
      </c>
      <c r="AO348" s="40">
        <f>AVERAGEIFS($D$2:D348, $B$2:B348, B348)</f>
        <v>0.33333333333333331</v>
      </c>
    </row>
    <row r="349" spans="1:41" x14ac:dyDescent="0.25">
      <c r="A349" s="39">
        <v>46275</v>
      </c>
      <c r="B349" t="s">
        <v>34</v>
      </c>
      <c r="C349">
        <v>21</v>
      </c>
      <c r="D349">
        <v>0</v>
      </c>
      <c r="E349">
        <v>4</v>
      </c>
      <c r="F349">
        <v>1</v>
      </c>
      <c r="G349">
        <v>17</v>
      </c>
      <c r="H349">
        <v>6</v>
      </c>
      <c r="I349">
        <v>0.25</v>
      </c>
      <c r="J349">
        <v>0.35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21.166666666666668</v>
      </c>
      <c r="AM349" s="40">
        <f>AVERAGEIFS($I$2:I349, $B$2:B349, B349)</f>
        <v>0.46666666666666662</v>
      </c>
      <c r="AN349" s="40">
        <f>AVERAGEIFS($J$2:J349, $B$2:B349, B349)</f>
        <v>0.50833333333333341</v>
      </c>
      <c r="AO349" s="40">
        <f>AVERAGEIFS($D$2:D349, $B$2:B349, B349)</f>
        <v>0.41666666666666669</v>
      </c>
    </row>
    <row r="350" spans="1:41" x14ac:dyDescent="0.25">
      <c r="A350" s="39">
        <v>46275</v>
      </c>
      <c r="B350" t="s">
        <v>92</v>
      </c>
      <c r="C350">
        <v>11</v>
      </c>
      <c r="D350">
        <v>0</v>
      </c>
      <c r="E350">
        <v>4</v>
      </c>
      <c r="F350">
        <v>1</v>
      </c>
      <c r="G350">
        <v>17</v>
      </c>
      <c r="H350">
        <v>6</v>
      </c>
      <c r="I350">
        <v>0.25</v>
      </c>
      <c r="J350">
        <v>0.35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40">
        <f>AVERAGEIFS($C$2:C350, $B$2:B350, B350)</f>
        <v>11</v>
      </c>
      <c r="AM350" s="40">
        <f>AVERAGEIFS($I$2:I350, $B$2:B350, B350)</f>
        <v>0.56428571428571428</v>
      </c>
      <c r="AN350" s="40">
        <f>AVERAGEIFS($J$2:J350, $B$2:B350, B350)</f>
        <v>0.52500000000000002</v>
      </c>
      <c r="AO350" s="40">
        <f>AVERAGEIFS($D$2:D350, $B$2:B350, B350)</f>
        <v>0.7142857142857143</v>
      </c>
    </row>
    <row r="351" spans="1:41" x14ac:dyDescent="0.25">
      <c r="A351" s="39">
        <v>46275</v>
      </c>
      <c r="B351" t="s">
        <v>29</v>
      </c>
      <c r="C351">
        <v>8</v>
      </c>
      <c r="D351">
        <v>0</v>
      </c>
      <c r="E351">
        <v>4</v>
      </c>
      <c r="F351">
        <v>1</v>
      </c>
      <c r="G351">
        <v>17</v>
      </c>
      <c r="H351">
        <v>6</v>
      </c>
      <c r="I351">
        <v>0.25</v>
      </c>
      <c r="J351">
        <v>0.35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40">
        <f>AVERAGEIFS($C$2:C351, $B$2:B351, B351)</f>
        <v>11</v>
      </c>
      <c r="AM351" s="40">
        <f>AVERAGEIFS($I$2:I351, $B$2:B351, B351)</f>
        <v>0.41111111111111109</v>
      </c>
      <c r="AN351" s="40">
        <f>AVERAGEIFS($J$2:J351, $B$2:B351, B351)</f>
        <v>0.47333333333333333</v>
      </c>
      <c r="AO351" s="40">
        <f>AVERAGEIFS($D$2:D351, $B$2:B351, B351)</f>
        <v>0.22222222222222221</v>
      </c>
    </row>
    <row r="352" spans="1:41" x14ac:dyDescent="0.25">
      <c r="A352" s="39">
        <v>46275</v>
      </c>
      <c r="B352" t="s">
        <v>1</v>
      </c>
      <c r="C352">
        <v>11</v>
      </c>
      <c r="D352">
        <v>0</v>
      </c>
      <c r="E352">
        <v>4</v>
      </c>
      <c r="F352">
        <v>1</v>
      </c>
      <c r="G352">
        <v>17</v>
      </c>
      <c r="H352">
        <v>6</v>
      </c>
      <c r="I352">
        <v>0.25</v>
      </c>
      <c r="J352">
        <v>0.35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40">
        <f>AVERAGEIFS($C$2:C352, $B$2:B352, B352)</f>
        <v>23.333333333333332</v>
      </c>
      <c r="AM352" s="40">
        <f>AVERAGEIFS($I$2:I352, $B$2:B352, B352)</f>
        <v>0.46666666666666667</v>
      </c>
      <c r="AN352" s="40">
        <f>AVERAGEIFS($J$2:J352, $B$2:B352, B352)</f>
        <v>0.49466666666666664</v>
      </c>
      <c r="AO352" s="40">
        <f>AVERAGEIFS($D$2:D352, $B$2:B352, B352)</f>
        <v>0.46666666666666667</v>
      </c>
    </row>
    <row r="353" spans="1:41" x14ac:dyDescent="0.25">
      <c r="A353" s="39">
        <v>46275</v>
      </c>
      <c r="B353" t="s">
        <v>119</v>
      </c>
      <c r="C353">
        <v>17</v>
      </c>
      <c r="D353">
        <v>0</v>
      </c>
      <c r="E353">
        <v>4</v>
      </c>
      <c r="F353">
        <v>1</v>
      </c>
      <c r="G353">
        <v>17</v>
      </c>
      <c r="H353">
        <v>6</v>
      </c>
      <c r="I353">
        <v>0.25</v>
      </c>
      <c r="J353">
        <v>0.35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40">
        <f>AVERAGEIFS($C$2:C353, $B$2:B353, B353)</f>
        <v>18.411764705882351</v>
      </c>
      <c r="AM353" s="40">
        <f>AVERAGEIFS($I$2:I353, $B$2:B353, B353)</f>
        <v>0.60882352941176476</v>
      </c>
      <c r="AN353" s="40">
        <f>AVERAGEIFS($J$2:J353, $B$2:B353, B353)</f>
        <v>0.56000000000000005</v>
      </c>
      <c r="AO353" s="40">
        <f>AVERAGEIFS($D$2:D353, $B$2:B353, B353)</f>
        <v>0.52941176470588236</v>
      </c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186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150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182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222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191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149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186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149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149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150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150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150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182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150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191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150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150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150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150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182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182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150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191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182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150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182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150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182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150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150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150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150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182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150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150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182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150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182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150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150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150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150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182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150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182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150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182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150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31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236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150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182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242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150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182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150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182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242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150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182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234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186</v>
      </c>
      <c r="AH1" s="31" t="s">
        <v>50</v>
      </c>
      <c r="AI1" s="31" t="s">
        <v>235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236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150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182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222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242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43"/>
  <sheetViews>
    <sheetView tabSelected="1" topLeftCell="A7" workbookViewId="0">
      <selection activeCell="A48" sqref="A47:A4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151</v>
      </c>
      <c r="B1" s="52" t="s">
        <v>152</v>
      </c>
      <c r="C1" s="52" t="s">
        <v>154</v>
      </c>
      <c r="D1" s="52" t="s">
        <v>153</v>
      </c>
    </row>
    <row r="2" spans="1:4" x14ac:dyDescent="0.25">
      <c r="A2" t="s">
        <v>158</v>
      </c>
      <c r="B2" s="53" t="s">
        <v>157</v>
      </c>
      <c r="C2" t="s">
        <v>161</v>
      </c>
      <c r="D2" t="s">
        <v>156</v>
      </c>
    </row>
    <row r="3" spans="1:4" x14ac:dyDescent="0.25">
      <c r="A3" t="s">
        <v>159</v>
      </c>
      <c r="B3" s="53" t="s">
        <v>160</v>
      </c>
      <c r="C3" t="s">
        <v>161</v>
      </c>
      <c r="D3" t="s">
        <v>162</v>
      </c>
    </row>
    <row r="4" spans="1:4" x14ac:dyDescent="0.25">
      <c r="A4" t="s">
        <v>158</v>
      </c>
      <c r="B4" s="53" t="s">
        <v>163</v>
      </c>
      <c r="C4" t="s">
        <v>161</v>
      </c>
      <c r="D4" t="s">
        <v>156</v>
      </c>
    </row>
    <row r="5" spans="1:4" x14ac:dyDescent="0.25">
      <c r="A5" t="s">
        <v>159</v>
      </c>
      <c r="B5" s="53" t="s">
        <v>164</v>
      </c>
      <c r="C5" t="s">
        <v>161</v>
      </c>
      <c r="D5" t="s">
        <v>162</v>
      </c>
    </row>
    <row r="6" spans="1:4" x14ac:dyDescent="0.25">
      <c r="A6" t="s">
        <v>158</v>
      </c>
      <c r="B6" s="53" t="s">
        <v>165</v>
      </c>
      <c r="C6" t="s">
        <v>161</v>
      </c>
      <c r="D6" t="s">
        <v>156</v>
      </c>
    </row>
    <row r="7" spans="1:4" x14ac:dyDescent="0.25">
      <c r="A7" t="s">
        <v>159</v>
      </c>
      <c r="B7" s="53" t="s">
        <v>166</v>
      </c>
      <c r="C7" t="s">
        <v>161</v>
      </c>
      <c r="D7" t="s">
        <v>162</v>
      </c>
    </row>
    <row r="8" spans="1:4" x14ac:dyDescent="0.25">
      <c r="A8" t="s">
        <v>158</v>
      </c>
      <c r="B8" s="53" t="s">
        <v>169</v>
      </c>
      <c r="C8" t="s">
        <v>161</v>
      </c>
      <c r="D8" t="s">
        <v>156</v>
      </c>
    </row>
    <row r="9" spans="1:4" x14ac:dyDescent="0.25">
      <c r="A9" t="s">
        <v>159</v>
      </c>
      <c r="B9" s="53" t="s">
        <v>170</v>
      </c>
      <c r="C9" t="s">
        <v>161</v>
      </c>
      <c r="D9" t="s">
        <v>162</v>
      </c>
    </row>
    <row r="10" spans="1:4" x14ac:dyDescent="0.25">
      <c r="A10" t="s">
        <v>158</v>
      </c>
      <c r="B10" s="53" t="s">
        <v>171</v>
      </c>
      <c r="C10" t="s">
        <v>161</v>
      </c>
      <c r="D10" t="s">
        <v>156</v>
      </c>
    </row>
    <row r="11" spans="1:4" x14ac:dyDescent="0.25">
      <c r="A11" t="s">
        <v>159</v>
      </c>
      <c r="B11" s="53" t="s">
        <v>172</v>
      </c>
      <c r="C11" t="s">
        <v>161</v>
      </c>
      <c r="D11" t="s">
        <v>162</v>
      </c>
    </row>
    <row r="12" spans="1:4" x14ac:dyDescent="0.25">
      <c r="A12" t="s">
        <v>174</v>
      </c>
      <c r="B12" s="53" t="s">
        <v>176</v>
      </c>
      <c r="C12" t="s">
        <v>175</v>
      </c>
      <c r="D12" t="s">
        <v>155</v>
      </c>
    </row>
    <row r="13" spans="1:4" x14ac:dyDescent="0.25">
      <c r="A13" t="s">
        <v>195</v>
      </c>
      <c r="B13" s="53" t="s">
        <v>196</v>
      </c>
      <c r="C13" t="s">
        <v>197</v>
      </c>
      <c r="D13" t="s">
        <v>155</v>
      </c>
    </row>
    <row r="14" spans="1:4" x14ac:dyDescent="0.25">
      <c r="A14" t="s">
        <v>193</v>
      </c>
      <c r="B14" s="53" t="s">
        <v>169</v>
      </c>
      <c r="C14" t="s">
        <v>194</v>
      </c>
      <c r="D14" t="s">
        <v>155</v>
      </c>
    </row>
    <row r="15" spans="1:4" x14ac:dyDescent="0.25">
      <c r="A15" t="s">
        <v>267</v>
      </c>
      <c r="B15" s="53" t="s">
        <v>167</v>
      </c>
      <c r="C15" t="s">
        <v>168</v>
      </c>
      <c r="D15" t="s">
        <v>173</v>
      </c>
    </row>
    <row r="16" spans="1:4" x14ac:dyDescent="0.25">
      <c r="A16" t="s">
        <v>177</v>
      </c>
      <c r="B16" s="53" t="s">
        <v>178</v>
      </c>
      <c r="C16" t="s">
        <v>179</v>
      </c>
      <c r="D16" t="s">
        <v>155</v>
      </c>
    </row>
    <row r="17" spans="1:4" x14ac:dyDescent="0.25">
      <c r="A17" t="s">
        <v>268</v>
      </c>
      <c r="B17" s="53" t="s">
        <v>189</v>
      </c>
      <c r="C17" t="s">
        <v>190</v>
      </c>
      <c r="D17" t="s">
        <v>173</v>
      </c>
    </row>
    <row r="18" spans="1:4" x14ac:dyDescent="0.25">
      <c r="A18" t="s">
        <v>269</v>
      </c>
      <c r="B18" s="53" t="s">
        <v>170</v>
      </c>
      <c r="C18" t="s">
        <v>179</v>
      </c>
      <c r="D18" t="s">
        <v>173</v>
      </c>
    </row>
    <row r="19" spans="1:4" x14ac:dyDescent="0.25">
      <c r="A19" t="s">
        <v>270</v>
      </c>
      <c r="B19" s="53" t="s">
        <v>171</v>
      </c>
      <c r="C19" t="s">
        <v>206</v>
      </c>
      <c r="D19" t="s">
        <v>173</v>
      </c>
    </row>
    <row r="20" spans="1:4" x14ac:dyDescent="0.25">
      <c r="A20" t="s">
        <v>208</v>
      </c>
      <c r="B20" s="53" t="s">
        <v>209</v>
      </c>
      <c r="C20" t="s">
        <v>197</v>
      </c>
      <c r="D20" t="s">
        <v>155</v>
      </c>
    </row>
    <row r="21" spans="1:4" x14ac:dyDescent="0.25">
      <c r="A21" t="s">
        <v>271</v>
      </c>
      <c r="B21" s="53" t="s">
        <v>210</v>
      </c>
      <c r="C21" t="s">
        <v>197</v>
      </c>
      <c r="D21" t="s">
        <v>173</v>
      </c>
    </row>
    <row r="22" spans="1:4" x14ac:dyDescent="0.25">
      <c r="A22" t="s">
        <v>212</v>
      </c>
      <c r="B22" s="53" t="s">
        <v>213</v>
      </c>
      <c r="C22" t="s">
        <v>179</v>
      </c>
      <c r="D22" t="s">
        <v>155</v>
      </c>
    </row>
    <row r="23" spans="1:4" x14ac:dyDescent="0.25">
      <c r="A23" t="s">
        <v>214</v>
      </c>
      <c r="B23" s="53" t="s">
        <v>215</v>
      </c>
      <c r="C23" t="s">
        <v>197</v>
      </c>
      <c r="D23" t="s">
        <v>155</v>
      </c>
    </row>
    <row r="24" spans="1:4" x14ac:dyDescent="0.25">
      <c r="A24" t="s">
        <v>272</v>
      </c>
      <c r="B24" s="53" t="s">
        <v>216</v>
      </c>
      <c r="C24" t="s">
        <v>179</v>
      </c>
      <c r="D24" t="s">
        <v>173</v>
      </c>
    </row>
    <row r="25" spans="1:4" x14ac:dyDescent="0.25">
      <c r="A25" t="s">
        <v>212</v>
      </c>
      <c r="B25" s="53" t="s">
        <v>217</v>
      </c>
      <c r="C25" t="s">
        <v>179</v>
      </c>
      <c r="D25" t="s">
        <v>155</v>
      </c>
    </row>
    <row r="26" spans="1:4" x14ac:dyDescent="0.25">
      <c r="A26" t="s">
        <v>273</v>
      </c>
      <c r="B26" s="53" t="s">
        <v>221</v>
      </c>
      <c r="C26" t="s">
        <v>179</v>
      </c>
      <c r="D26" t="s">
        <v>173</v>
      </c>
    </row>
    <row r="27" spans="1:4" x14ac:dyDescent="0.25">
      <c r="A27" t="s">
        <v>158</v>
      </c>
      <c r="B27" s="53" t="s">
        <v>223</v>
      </c>
      <c r="C27" t="s">
        <v>161</v>
      </c>
      <c r="D27" t="s">
        <v>156</v>
      </c>
    </row>
    <row r="28" spans="1:4" x14ac:dyDescent="0.25">
      <c r="A28" t="s">
        <v>159</v>
      </c>
      <c r="B28" s="53" t="s">
        <v>224</v>
      </c>
      <c r="C28" t="s">
        <v>161</v>
      </c>
      <c r="D28" t="s">
        <v>162</v>
      </c>
    </row>
    <row r="29" spans="1:4" x14ac:dyDescent="0.25">
      <c r="A29" t="s">
        <v>227</v>
      </c>
      <c r="B29" s="53" t="s">
        <v>228</v>
      </c>
      <c r="C29" s="55" t="s">
        <v>168</v>
      </c>
      <c r="D29" t="s">
        <v>229</v>
      </c>
    </row>
    <row r="30" spans="1:4" x14ac:dyDescent="0.25">
      <c r="A30" t="s">
        <v>158</v>
      </c>
      <c r="B30" s="53" t="s">
        <v>225</v>
      </c>
      <c r="C30" t="s">
        <v>161</v>
      </c>
      <c r="D30" t="s">
        <v>156</v>
      </c>
    </row>
    <row r="31" spans="1:4" x14ac:dyDescent="0.25">
      <c r="A31" t="s">
        <v>159</v>
      </c>
      <c r="B31" s="53" t="s">
        <v>226</v>
      </c>
      <c r="C31" t="s">
        <v>161</v>
      </c>
      <c r="D31" t="s">
        <v>162</v>
      </c>
    </row>
    <row r="32" spans="1:4" x14ac:dyDescent="0.25">
      <c r="A32" t="s">
        <v>158</v>
      </c>
      <c r="B32" s="53" t="s">
        <v>230</v>
      </c>
      <c r="C32" t="s">
        <v>161</v>
      </c>
      <c r="D32" t="s">
        <v>156</v>
      </c>
    </row>
    <row r="33" spans="1:4" x14ac:dyDescent="0.25">
      <c r="A33" t="s">
        <v>159</v>
      </c>
      <c r="B33" s="53" t="s">
        <v>231</v>
      </c>
      <c r="C33" t="s">
        <v>161</v>
      </c>
      <c r="D33" t="s">
        <v>162</v>
      </c>
    </row>
    <row r="34" spans="1:4" x14ac:dyDescent="0.25">
      <c r="A34" t="s">
        <v>260</v>
      </c>
      <c r="B34" s="53" t="s">
        <v>232</v>
      </c>
      <c r="C34" t="s">
        <v>161</v>
      </c>
      <c r="D34" t="s">
        <v>156</v>
      </c>
    </row>
    <row r="35" spans="1:4" x14ac:dyDescent="0.25">
      <c r="A35" t="s">
        <v>159</v>
      </c>
      <c r="B35" s="53" t="s">
        <v>233</v>
      </c>
      <c r="C35" t="s">
        <v>161</v>
      </c>
      <c r="D35" t="s">
        <v>162</v>
      </c>
    </row>
    <row r="36" spans="1:4" x14ac:dyDescent="0.25">
      <c r="A36" t="s">
        <v>260</v>
      </c>
      <c r="B36" s="53" t="s">
        <v>261</v>
      </c>
      <c r="C36" t="s">
        <v>168</v>
      </c>
      <c r="D36" t="s">
        <v>156</v>
      </c>
    </row>
    <row r="37" spans="1:4" x14ac:dyDescent="0.25">
      <c r="A37" t="s">
        <v>159</v>
      </c>
      <c r="B37" s="53" t="s">
        <v>262</v>
      </c>
      <c r="C37" t="s">
        <v>168</v>
      </c>
      <c r="D37" t="s">
        <v>162</v>
      </c>
    </row>
    <row r="38" spans="1:4" x14ac:dyDescent="0.25">
      <c r="A38" t="s">
        <v>260</v>
      </c>
      <c r="B38" s="53" t="s">
        <v>263</v>
      </c>
      <c r="C38" t="s">
        <v>168</v>
      </c>
      <c r="D38" t="s">
        <v>156</v>
      </c>
    </row>
    <row r="39" spans="1:4" x14ac:dyDescent="0.25">
      <c r="A39" t="s">
        <v>159</v>
      </c>
      <c r="B39" s="53" t="s">
        <v>264</v>
      </c>
      <c r="C39" t="s">
        <v>168</v>
      </c>
      <c r="D39" t="s">
        <v>162</v>
      </c>
    </row>
    <row r="40" spans="1:4" x14ac:dyDescent="0.25">
      <c r="A40" t="s">
        <v>260</v>
      </c>
      <c r="B40" s="53" t="s">
        <v>265</v>
      </c>
      <c r="C40" t="s">
        <v>168</v>
      </c>
      <c r="D40" t="s">
        <v>156</v>
      </c>
    </row>
    <row r="41" spans="1:4" x14ac:dyDescent="0.25">
      <c r="A41" t="s">
        <v>159</v>
      </c>
      <c r="B41" s="53" t="s">
        <v>266</v>
      </c>
      <c r="C41" t="s">
        <v>168</v>
      </c>
      <c r="D41" t="s">
        <v>162</v>
      </c>
    </row>
    <row r="42" spans="1:4" x14ac:dyDescent="0.25">
      <c r="A42" t="s">
        <v>274</v>
      </c>
      <c r="B42" s="53" t="s">
        <v>263</v>
      </c>
      <c r="C42" t="s">
        <v>168</v>
      </c>
      <c r="D42" t="s">
        <v>156</v>
      </c>
    </row>
    <row r="43" spans="1:4" x14ac:dyDescent="0.25">
      <c r="A43" t="s">
        <v>275</v>
      </c>
      <c r="B43" s="53" t="s">
        <v>276</v>
      </c>
      <c r="C43" t="s">
        <v>168</v>
      </c>
      <c r="D43" t="s">
        <v>156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198</v>
      </c>
      <c r="C1" s="26" t="s">
        <v>199</v>
      </c>
      <c r="D1" s="26" t="s">
        <v>204</v>
      </c>
      <c r="E1" s="26" t="s">
        <v>205</v>
      </c>
    </row>
    <row r="2" spans="1:5" x14ac:dyDescent="0.25">
      <c r="A2" s="2" t="s">
        <v>2</v>
      </c>
      <c r="B2" s="4">
        <f>'Old Bow v2'!J48</f>
        <v>28</v>
      </c>
      <c r="C2" s="1" t="s">
        <v>202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</v>
      </c>
    </row>
    <row r="3" spans="1:5" x14ac:dyDescent="0.25">
      <c r="A3" s="2" t="s">
        <v>16</v>
      </c>
      <c r="B3" s="4">
        <f>'Old Bow v2'!J66</f>
        <v>24</v>
      </c>
      <c r="C3" s="1" t="s">
        <v>202</v>
      </c>
      <c r="D3" s="1">
        <f t="shared" si="0"/>
        <v>1</v>
      </c>
      <c r="E3" s="54">
        <f t="shared" ref="E3:E57" si="1">(0.75*B3)+(0.25*B3*D3)</f>
        <v>24</v>
      </c>
    </row>
    <row r="4" spans="1:5" x14ac:dyDescent="0.25">
      <c r="A4" s="2" t="s">
        <v>15</v>
      </c>
      <c r="B4" s="4">
        <f>'Old Bow v2'!J58</f>
        <v>23</v>
      </c>
      <c r="C4" s="1" t="s">
        <v>202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v2'!J70</f>
        <v>16</v>
      </c>
      <c r="C5" s="1" t="s">
        <v>202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202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v2'!J71</f>
        <v>23</v>
      </c>
      <c r="C7" s="1" t="s">
        <v>202</v>
      </c>
      <c r="D7" s="1">
        <f t="shared" si="0"/>
        <v>1</v>
      </c>
      <c r="E7" s="54">
        <f t="shared" si="1"/>
        <v>23</v>
      </c>
    </row>
    <row r="8" spans="1:5" x14ac:dyDescent="0.25">
      <c r="A8" s="2" t="s">
        <v>31</v>
      </c>
      <c r="B8" s="4">
        <f>'Old Bow v2'!J5</f>
        <v>18</v>
      </c>
      <c r="C8" s="1" t="s">
        <v>202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v2'!J28</f>
        <v>27</v>
      </c>
      <c r="C9" s="1" t="s">
        <v>201</v>
      </c>
      <c r="D9" s="1">
        <f t="shared" si="0"/>
        <v>0.5</v>
      </c>
      <c r="E9" s="54">
        <f t="shared" si="1"/>
        <v>23.625</v>
      </c>
    </row>
    <row r="10" spans="1:5" x14ac:dyDescent="0.25">
      <c r="A10" s="2" t="s">
        <v>40</v>
      </c>
      <c r="B10" s="4">
        <f>'Old Bow v2'!J32</f>
        <v>17.5</v>
      </c>
      <c r="C10" s="1" t="s">
        <v>202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v2'!J49</f>
        <v>14</v>
      </c>
      <c r="C11" s="1" t="s">
        <v>202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202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v2'!J43</f>
        <v>22.5</v>
      </c>
      <c r="C13" s="1" t="s">
        <v>201</v>
      </c>
      <c r="D13" s="1">
        <f t="shared" si="0"/>
        <v>0.5</v>
      </c>
      <c r="E13" s="54">
        <f t="shared" si="1"/>
        <v>19.6875</v>
      </c>
    </row>
    <row r="14" spans="1:5" x14ac:dyDescent="0.25">
      <c r="A14" s="2" t="s">
        <v>124</v>
      </c>
      <c r="B14" s="4">
        <f>'Old Bow v2'!J21</f>
        <v>15.5</v>
      </c>
      <c r="C14" s="1" t="s">
        <v>202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v2'!J53</f>
        <v>19</v>
      </c>
      <c r="C15" s="1" t="s">
        <v>202</v>
      </c>
      <c r="D15" s="1">
        <f t="shared" si="0"/>
        <v>1</v>
      </c>
      <c r="E15" s="54">
        <f t="shared" si="1"/>
        <v>19</v>
      </c>
    </row>
    <row r="16" spans="1:5" x14ac:dyDescent="0.25">
      <c r="A16" s="2" t="s">
        <v>3</v>
      </c>
      <c r="B16" s="4">
        <f>'Old Bow v2'!J41</f>
        <v>21</v>
      </c>
      <c r="C16" s="1" t="s">
        <v>201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v2'!J57</f>
        <v>15</v>
      </c>
      <c r="C17" s="1" t="s">
        <v>202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v2'!J69</f>
        <v>21</v>
      </c>
      <c r="C18" s="1" t="s">
        <v>201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v2'!J47</f>
        <v>24</v>
      </c>
      <c r="C19" s="1" t="s">
        <v>200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150</v>
      </c>
      <c r="B20" s="4">
        <f>'Old Bow v2'!J13</f>
        <v>16</v>
      </c>
      <c r="C20" s="1" t="s">
        <v>202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v2'!J36</f>
        <v>14</v>
      </c>
      <c r="C21" s="1" t="s">
        <v>202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20</v>
      </c>
      <c r="C22" s="1" t="s">
        <v>201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v2'!J34</f>
        <v>14.5</v>
      </c>
      <c r="C23" s="1" t="s">
        <v>202</v>
      </c>
      <c r="D23" s="1">
        <f t="shared" si="0"/>
        <v>1</v>
      </c>
      <c r="E23" s="54">
        <f t="shared" si="1"/>
        <v>14.5</v>
      </c>
    </row>
    <row r="24" spans="1:5" x14ac:dyDescent="0.25">
      <c r="A24" s="2" t="s">
        <v>5</v>
      </c>
      <c r="B24" s="4">
        <f>'Old Bow v2'!J50</f>
        <v>21</v>
      </c>
      <c r="C24" s="1" t="s">
        <v>200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v2'!J55</f>
        <v>19.5</v>
      </c>
      <c r="C25" s="1" t="s">
        <v>201</v>
      </c>
      <c r="D25" s="1">
        <f t="shared" si="0"/>
        <v>0.5</v>
      </c>
      <c r="E25" s="54">
        <f t="shared" si="1"/>
        <v>17.0625</v>
      </c>
    </row>
    <row r="26" spans="1:5" x14ac:dyDescent="0.25">
      <c r="A26" s="1" t="s">
        <v>38</v>
      </c>
      <c r="B26" s="4">
        <f>'Old Bow v2'!J27</f>
        <v>16</v>
      </c>
      <c r="C26" s="1" t="s">
        <v>202</v>
      </c>
      <c r="D26" s="1">
        <f t="shared" si="0"/>
        <v>1</v>
      </c>
      <c r="E26" s="54">
        <f t="shared" si="1"/>
        <v>16</v>
      </c>
    </row>
    <row r="27" spans="1:5" x14ac:dyDescent="0.25">
      <c r="A27" s="2" t="s">
        <v>127</v>
      </c>
      <c r="B27" s="4">
        <f>'Old Bow v2'!J64</f>
        <v>20</v>
      </c>
      <c r="C27" s="1" t="s">
        <v>201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v2'!J67</f>
        <v>21</v>
      </c>
      <c r="C28" s="1" t="s">
        <v>201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v2'!J65</f>
        <v>23.5</v>
      </c>
      <c r="C29" s="1" t="s">
        <v>200</v>
      </c>
      <c r="D29" s="1">
        <f t="shared" si="0"/>
        <v>0.25</v>
      </c>
      <c r="E29" s="54">
        <f t="shared" si="1"/>
        <v>19.09375</v>
      </c>
    </row>
    <row r="30" spans="1:5" x14ac:dyDescent="0.25">
      <c r="A30" s="2" t="s">
        <v>133</v>
      </c>
      <c r="B30" s="4">
        <f>'Old Bow v2'!J45</f>
        <v>14.5</v>
      </c>
      <c r="C30" s="1" t="s">
        <v>200</v>
      </c>
      <c r="D30" s="1">
        <f t="shared" si="0"/>
        <v>0.25</v>
      </c>
      <c r="E30" s="54">
        <f t="shared" si="1"/>
        <v>11.78125</v>
      </c>
    </row>
    <row r="31" spans="1:5" x14ac:dyDescent="0.25">
      <c r="A31" s="1" t="s">
        <v>39</v>
      </c>
      <c r="B31" s="4">
        <f>'Old Bow v2'!J24</f>
        <v>12.5</v>
      </c>
      <c r="C31" s="1" t="s">
        <v>201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200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v2'!J37</f>
        <v>15</v>
      </c>
      <c r="C33" s="1" t="s">
        <v>200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201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200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12.5</v>
      </c>
      <c r="C36" s="1" t="s">
        <v>200</v>
      </c>
      <c r="D36" s="1">
        <f t="shared" si="2"/>
        <v>0.25</v>
      </c>
      <c r="E36" s="54">
        <f t="shared" si="1"/>
        <v>10.15625</v>
      </c>
    </row>
    <row r="37" spans="1:5" x14ac:dyDescent="0.25">
      <c r="A37" s="2" t="s">
        <v>118</v>
      </c>
      <c r="B37" s="4">
        <f>'Old Bow v2'!J17</f>
        <v>13</v>
      </c>
      <c r="C37" s="1" t="s">
        <v>200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200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v2'!J35</f>
        <v>12</v>
      </c>
      <c r="C39" s="1" t="s">
        <v>200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v2'!J42</f>
        <v>13</v>
      </c>
      <c r="C40" s="1" t="s">
        <v>200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v2'!J30</f>
        <v>12</v>
      </c>
      <c r="C41" s="1" t="s">
        <v>200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v2'!J33</f>
        <v>13</v>
      </c>
      <c r="C42" s="1" t="s">
        <v>200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200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v2'!J73</f>
        <v>10</v>
      </c>
      <c r="C44" s="1" t="s">
        <v>200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v2'!J40</f>
        <v>8.5</v>
      </c>
      <c r="C45" s="1" t="s">
        <v>200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11</v>
      </c>
      <c r="C46" s="1" t="s">
        <v>203</v>
      </c>
      <c r="D46" s="1">
        <f t="shared" si="2"/>
        <v>0.1</v>
      </c>
      <c r="E46" s="54">
        <f t="shared" si="1"/>
        <v>8.5250000000000004</v>
      </c>
    </row>
    <row r="47" spans="1:5" x14ac:dyDescent="0.25">
      <c r="A47" s="2" t="s">
        <v>28</v>
      </c>
      <c r="B47" s="4">
        <f>'Old Bow v2'!J9</f>
        <v>10</v>
      </c>
      <c r="C47" s="1" t="s">
        <v>200</v>
      </c>
      <c r="D47" s="1">
        <f t="shared" si="2"/>
        <v>0.25</v>
      </c>
      <c r="E47" s="54">
        <f t="shared" si="1"/>
        <v>8.125</v>
      </c>
    </row>
    <row r="48" spans="1:5" x14ac:dyDescent="0.25">
      <c r="A48" s="1" t="s">
        <v>36</v>
      </c>
      <c r="B48" s="4">
        <f>'Old Bow v2'!J12</f>
        <v>13</v>
      </c>
      <c r="C48" s="1" t="s">
        <v>200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v2'!J51</f>
        <v>11</v>
      </c>
      <c r="C49" s="1" t="s">
        <v>201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200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203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182</v>
      </c>
      <c r="B52" s="4">
        <f>'Old Bow v2'!J14</f>
        <v>15</v>
      </c>
      <c r="C52" s="1" t="s">
        <v>200</v>
      </c>
      <c r="D52" s="1">
        <f t="shared" si="2"/>
        <v>0.25</v>
      </c>
      <c r="E52" s="54">
        <f t="shared" si="1"/>
        <v>12.1875</v>
      </c>
    </row>
    <row r="53" spans="1:5" x14ac:dyDescent="0.25">
      <c r="A53" s="1" t="s">
        <v>37</v>
      </c>
      <c r="B53" s="4">
        <f>'Old Bow v2'!J46</f>
        <v>4</v>
      </c>
      <c r="C53" s="1" t="s">
        <v>203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v2'!J54</f>
        <v>4</v>
      </c>
      <c r="C54" s="1" t="s">
        <v>203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203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v2'!J68</f>
        <v>2</v>
      </c>
      <c r="C56" s="1" t="s">
        <v>203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181</v>
      </c>
      <c r="B57" s="4">
        <f>'Old Bow v2'!J22</f>
        <v>0</v>
      </c>
      <c r="C57" s="1" t="s">
        <v>203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198</v>
      </c>
      <c r="C1" s="26" t="s">
        <v>199</v>
      </c>
      <c r="D1" s="26" t="s">
        <v>204</v>
      </c>
      <c r="E1" s="26" t="s">
        <v>205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202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16</v>
      </c>
      <c r="D5" s="1">
        <f t="shared" si="0"/>
        <v>0</v>
      </c>
      <c r="E5" s="54">
        <f t="shared" si="1"/>
        <v>12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150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182</v>
      </c>
      <c r="B11" s="4">
        <f>LOOKUP(A11,'BA v2'!A:A,'BA v2'!I:I)</f>
        <v>12</v>
      </c>
      <c r="D11" s="1">
        <f t="shared" si="0"/>
        <v>0</v>
      </c>
      <c r="E11" s="54">
        <f t="shared" si="1"/>
        <v>9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11</v>
      </c>
      <c r="D13" s="1">
        <f t="shared" si="0"/>
        <v>0</v>
      </c>
      <c r="E13" s="54">
        <f t="shared" si="1"/>
        <v>8.25</v>
      </c>
    </row>
    <row r="14" spans="1:5" x14ac:dyDescent="0.25">
      <c r="A14" s="2" t="s">
        <v>118</v>
      </c>
      <c r="B14" s="4">
        <f>LOOKUP(A14,'BA v2'!A:A,'BA v2'!I:I)</f>
        <v>13.5</v>
      </c>
      <c r="D14" s="1">
        <f t="shared" si="0"/>
        <v>0</v>
      </c>
      <c r="E14" s="54">
        <f t="shared" si="1"/>
        <v>10.125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21</v>
      </c>
      <c r="D32" s="1">
        <f t="shared" si="0"/>
        <v>0</v>
      </c>
      <c r="E32" s="54">
        <f t="shared" si="1"/>
        <v>15.75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191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19</v>
      </c>
      <c r="D44" s="1">
        <f t="shared" si="0"/>
        <v>0</v>
      </c>
      <c r="E44" s="54">
        <f t="shared" si="1"/>
        <v>14.25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23.5</v>
      </c>
      <c r="D53" s="1">
        <f t="shared" si="0"/>
        <v>0</v>
      </c>
      <c r="E53" s="54">
        <f t="shared" si="1"/>
        <v>17.625</v>
      </c>
    </row>
    <row r="54" spans="1:5" x14ac:dyDescent="0.25">
      <c r="A54" s="2" t="s">
        <v>16</v>
      </c>
      <c r="B54" s="4">
        <f>LOOKUP(A54,'BA v2'!A:A,'BA v2'!I:I)</f>
        <v>17.5</v>
      </c>
      <c r="D54" s="1">
        <f t="shared" si="0"/>
        <v>0</v>
      </c>
      <c r="E54" s="54">
        <f t="shared" si="1"/>
        <v>13.125</v>
      </c>
    </row>
    <row r="55" spans="1:5" x14ac:dyDescent="0.25">
      <c r="A55" s="2" t="s">
        <v>149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18</v>
      </c>
      <c r="D56" s="1">
        <f t="shared" si="0"/>
        <v>0</v>
      </c>
      <c r="E56" s="54">
        <f t="shared" si="1"/>
        <v>13.5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2026-09-20T15:05:45Z</dcterms:modified>
</cp:coreProperties>
</file>