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5427E190-50DF-4DF9-B918-5F02EB13555E}" xr6:coauthVersionLast="47" xr6:coauthVersionMax="47" xr10:uidLastSave="{00000000-0000-0000-0000-000000000000}"/>
  <bookViews>
    <workbookView xWindow="-120" yWindow="-120" windowWidth="38640" windowHeight="21120" activeTab="10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Tourney Stats" sheetId="19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History'!$A$1:$AO$1645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S3'!$A$1:$AS$41</definedName>
    <definedName name="_xlnm._FilterDatabase" localSheetId="8" hidden="1">'BA v2'!$A$1:$AT$66</definedName>
    <definedName name="_xlnm._FilterDatabase" localSheetId="1" hidden="1">'OB History'!$A$1:$AD$2036</definedName>
    <definedName name="_xlnm._FilterDatabase" localSheetId="5" hidden="1">'OB History S2'!$A$1:$AD$554</definedName>
    <definedName name="_xlnm._FilterDatabase" localSheetId="3" hidden="1">'OB History S3'!$A$1:$AD$592</definedName>
    <definedName name="_xlnm._FilterDatabase" localSheetId="4" hidden="1">'OB Season 2'!$A$1:$AI$55</definedName>
    <definedName name="_xlnm._FilterDatabase" localSheetId="2" hidden="1">'OB Season 3'!$A$1:$AI$60</definedName>
    <definedName name="_xlnm._FilterDatabase" localSheetId="0" hidden="1">'Old Bow v2'!$A$1:$AJ$67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6" hidden="1">'Tourney Stats'!$A$1:$AE$49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9" i="28" l="1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S39" i="28"/>
  <c r="G39" i="28"/>
  <c r="H39" i="28"/>
  <c r="I39" i="28" a="1"/>
  <c r="I39" i="28" s="1"/>
  <c r="J39" i="28"/>
  <c r="K39" i="28"/>
  <c r="L39" i="28"/>
  <c r="M39" i="28"/>
  <c r="N39" i="28" s="1"/>
  <c r="O39" i="28"/>
  <c r="P39" i="28"/>
  <c r="Q39" i="28" s="1"/>
  <c r="R3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AL1800" i="9"/>
  <c r="AM1800" i="9"/>
  <c r="AN1800" i="9"/>
  <c r="AO1800" i="9"/>
  <c r="AL1801" i="9"/>
  <c r="AM1801" i="9"/>
  <c r="AN1801" i="9"/>
  <c r="AO1801" i="9"/>
  <c r="AL1802" i="9"/>
  <c r="AM1802" i="9"/>
  <c r="AN1802" i="9"/>
  <c r="AO1802" i="9"/>
  <c r="AL1803" i="9"/>
  <c r="AM1803" i="9"/>
  <c r="AN1803" i="9"/>
  <c r="AO1803" i="9"/>
  <c r="AL1804" i="9"/>
  <c r="AM1804" i="9"/>
  <c r="AN1804" i="9"/>
  <c r="AO1804" i="9"/>
  <c r="AL1805" i="9"/>
  <c r="AM1805" i="9"/>
  <c r="AN1805" i="9"/>
  <c r="AO1805" i="9"/>
  <c r="AL1806" i="9"/>
  <c r="AM1806" i="9"/>
  <c r="AN1806" i="9"/>
  <c r="AO1806" i="9"/>
  <c r="AL1807" i="9"/>
  <c r="AM1807" i="9"/>
  <c r="AN1807" i="9"/>
  <c r="AO1807" i="9"/>
  <c r="AL1808" i="9"/>
  <c r="AM1808" i="9"/>
  <c r="AN1808" i="9"/>
  <c r="AO1808" i="9"/>
  <c r="AL1809" i="9"/>
  <c r="AM1809" i="9"/>
  <c r="AN1809" i="9"/>
  <c r="AO1809" i="9"/>
  <c r="AL1810" i="9"/>
  <c r="AM1810" i="9"/>
  <c r="AN1810" i="9"/>
  <c r="AO1810" i="9"/>
  <c r="AL1811" i="9"/>
  <c r="AM1811" i="9"/>
  <c r="AN1811" i="9"/>
  <c r="AO1811" i="9"/>
  <c r="AL229" i="29"/>
  <c r="AM229" i="29"/>
  <c r="AN229" i="29"/>
  <c r="AO229" i="29"/>
  <c r="AL230" i="29"/>
  <c r="AM230" i="29"/>
  <c r="AN230" i="29"/>
  <c r="AO230" i="29"/>
  <c r="AL231" i="29"/>
  <c r="AM231" i="29"/>
  <c r="AN231" i="29"/>
  <c r="AO231" i="29"/>
  <c r="AL232" i="29"/>
  <c r="AM232" i="29"/>
  <c r="AN232" i="29"/>
  <c r="AO232" i="29"/>
  <c r="AL233" i="29"/>
  <c r="AM233" i="29"/>
  <c r="AN233" i="29"/>
  <c r="AO233" i="29"/>
  <c r="AL234" i="29"/>
  <c r="AM234" i="29"/>
  <c r="AN234" i="29"/>
  <c r="AO234" i="29"/>
  <c r="AL235" i="29"/>
  <c r="AM235" i="29"/>
  <c r="AN235" i="29"/>
  <c r="AO235" i="29"/>
  <c r="AL236" i="29"/>
  <c r="AM236" i="29"/>
  <c r="AN236" i="29"/>
  <c r="AO236" i="29"/>
  <c r="AL237" i="29"/>
  <c r="AM237" i="29"/>
  <c r="AN237" i="29"/>
  <c r="AO237" i="29"/>
  <c r="AL238" i="29"/>
  <c r="AM238" i="29"/>
  <c r="AN238" i="29"/>
  <c r="AO238" i="29"/>
  <c r="AL239" i="29"/>
  <c r="AM239" i="29"/>
  <c r="AN239" i="29"/>
  <c r="AO239" i="29"/>
  <c r="AL240" i="29"/>
  <c r="AM240" i="29"/>
  <c r="AN240" i="29"/>
  <c r="AO240" i="29"/>
  <c r="AL1788" i="9"/>
  <c r="AM1788" i="9"/>
  <c r="AN1788" i="9"/>
  <c r="AO1788" i="9"/>
  <c r="AL1789" i="9"/>
  <c r="AM1789" i="9"/>
  <c r="AN1789" i="9"/>
  <c r="AO1789" i="9"/>
  <c r="AL1790" i="9"/>
  <c r="AM1790" i="9"/>
  <c r="AN1790" i="9"/>
  <c r="AO1790" i="9"/>
  <c r="AL1791" i="9"/>
  <c r="AM1791" i="9"/>
  <c r="AN1791" i="9"/>
  <c r="AO1791" i="9"/>
  <c r="AL1792" i="9"/>
  <c r="AM1792" i="9"/>
  <c r="AN1792" i="9"/>
  <c r="AO1792" i="9"/>
  <c r="AL1793" i="9"/>
  <c r="AM1793" i="9"/>
  <c r="AN1793" i="9"/>
  <c r="AO1793" i="9"/>
  <c r="AL1794" i="9"/>
  <c r="AM1794" i="9"/>
  <c r="AN1794" i="9"/>
  <c r="AO1794" i="9"/>
  <c r="AL1795" i="9"/>
  <c r="AM1795" i="9"/>
  <c r="AN1795" i="9"/>
  <c r="AO1795" i="9"/>
  <c r="AL1796" i="9"/>
  <c r="AM1796" i="9"/>
  <c r="AN1796" i="9"/>
  <c r="AO1796" i="9"/>
  <c r="AL1797" i="9"/>
  <c r="AM1797" i="9"/>
  <c r="AN1797" i="9"/>
  <c r="AO1797" i="9"/>
  <c r="AL1798" i="9"/>
  <c r="AM1798" i="9"/>
  <c r="AN1798" i="9"/>
  <c r="AO1798" i="9"/>
  <c r="AL1799" i="9"/>
  <c r="AM1799" i="9"/>
  <c r="AN1799" i="9"/>
  <c r="AO1799" i="9"/>
  <c r="AL217" i="29"/>
  <c r="AM217" i="29"/>
  <c r="AN217" i="29"/>
  <c r="AO217" i="29"/>
  <c r="AL218" i="29"/>
  <c r="AM218" i="29"/>
  <c r="AN218" i="29"/>
  <c r="AO218" i="29"/>
  <c r="AL219" i="29"/>
  <c r="AM219" i="29"/>
  <c r="AN219" i="29"/>
  <c r="AO219" i="29"/>
  <c r="AL220" i="29"/>
  <c r="AM220" i="29"/>
  <c r="AN220" i="29"/>
  <c r="AO220" i="29"/>
  <c r="AL221" i="29"/>
  <c r="AM221" i="29"/>
  <c r="AN221" i="29"/>
  <c r="AO221" i="29"/>
  <c r="AL222" i="29"/>
  <c r="AM222" i="29"/>
  <c r="AN222" i="29"/>
  <c r="AO222" i="29"/>
  <c r="AL223" i="29"/>
  <c r="AM223" i="29"/>
  <c r="AN223" i="29"/>
  <c r="AO223" i="29"/>
  <c r="AL224" i="29"/>
  <c r="AM224" i="29"/>
  <c r="AN224" i="29"/>
  <c r="AO224" i="29"/>
  <c r="AL225" i="29"/>
  <c r="AM225" i="29"/>
  <c r="AN225" i="29"/>
  <c r="AO225" i="29"/>
  <c r="AL226" i="29"/>
  <c r="AM226" i="29"/>
  <c r="AN226" i="29"/>
  <c r="AO226" i="29"/>
  <c r="AL227" i="29"/>
  <c r="AM227" i="29"/>
  <c r="AN227" i="29"/>
  <c r="AO227" i="29"/>
  <c r="AL228" i="29"/>
  <c r="AM228" i="29"/>
  <c r="AN228" i="29"/>
  <c r="AO228" i="29"/>
  <c r="AL205" i="29"/>
  <c r="AM205" i="29"/>
  <c r="AN205" i="29"/>
  <c r="AO205" i="29"/>
  <c r="AL206" i="29"/>
  <c r="AM206" i="29"/>
  <c r="AN206" i="29"/>
  <c r="AO206" i="29"/>
  <c r="AL207" i="29"/>
  <c r="AM207" i="29"/>
  <c r="AN207" i="29"/>
  <c r="AO207" i="29"/>
  <c r="AL208" i="29"/>
  <c r="AM208" i="29"/>
  <c r="AN208" i="29"/>
  <c r="AO208" i="29"/>
  <c r="AL209" i="29"/>
  <c r="AM209" i="29"/>
  <c r="AN209" i="29"/>
  <c r="AO209" i="29"/>
  <c r="AL210" i="29"/>
  <c r="AM210" i="29"/>
  <c r="AN210" i="29"/>
  <c r="AO210" i="29"/>
  <c r="AL211" i="29"/>
  <c r="AM211" i="29"/>
  <c r="AN211" i="29"/>
  <c r="AO211" i="29"/>
  <c r="AL212" i="29"/>
  <c r="AM212" i="29"/>
  <c r="AN212" i="29"/>
  <c r="AO212" i="29"/>
  <c r="AL213" i="29"/>
  <c r="AM213" i="29"/>
  <c r="AN213" i="29"/>
  <c r="AO213" i="29"/>
  <c r="AL214" i="29"/>
  <c r="AM214" i="29"/>
  <c r="AN214" i="29"/>
  <c r="AO214" i="29"/>
  <c r="AL215" i="29"/>
  <c r="AM215" i="29"/>
  <c r="AN215" i="29"/>
  <c r="AO215" i="29"/>
  <c r="AL216" i="29"/>
  <c r="AM216" i="29"/>
  <c r="AN216" i="29"/>
  <c r="AO216" i="29"/>
  <c r="AL1763" i="9"/>
  <c r="AM1763" i="9"/>
  <c r="AN1763" i="9"/>
  <c r="AO1763" i="9"/>
  <c r="AL1764" i="9"/>
  <c r="AM1764" i="9"/>
  <c r="AN1764" i="9"/>
  <c r="AO1764" i="9"/>
  <c r="AL1765" i="9"/>
  <c r="AM1765" i="9"/>
  <c r="AN1765" i="9"/>
  <c r="AO1765" i="9"/>
  <c r="AL1766" i="9"/>
  <c r="AM1766" i="9"/>
  <c r="AN1766" i="9"/>
  <c r="AO1766" i="9"/>
  <c r="AL1767" i="9"/>
  <c r="AM1767" i="9"/>
  <c r="AN1767" i="9"/>
  <c r="AO1767" i="9"/>
  <c r="AL1768" i="9"/>
  <c r="AM1768" i="9"/>
  <c r="AN1768" i="9"/>
  <c r="AO1768" i="9"/>
  <c r="AL1769" i="9"/>
  <c r="AM1769" i="9"/>
  <c r="AN1769" i="9"/>
  <c r="AO1769" i="9"/>
  <c r="AL1770" i="9"/>
  <c r="AM1770" i="9"/>
  <c r="AN1770" i="9"/>
  <c r="AO1770" i="9"/>
  <c r="AL1771" i="9"/>
  <c r="AM1771" i="9"/>
  <c r="AN1771" i="9"/>
  <c r="AO1771" i="9"/>
  <c r="AL1772" i="9"/>
  <c r="AM1772" i="9"/>
  <c r="AN1772" i="9"/>
  <c r="AO1772" i="9"/>
  <c r="AL1773" i="9"/>
  <c r="AM1773" i="9"/>
  <c r="AN1773" i="9"/>
  <c r="AO1773" i="9"/>
  <c r="AL1774" i="9"/>
  <c r="AM1774" i="9"/>
  <c r="AN1774" i="9"/>
  <c r="AO1774" i="9"/>
  <c r="AL1775" i="9"/>
  <c r="AM1775" i="9"/>
  <c r="AN1775" i="9"/>
  <c r="AO1775" i="9"/>
  <c r="AL1776" i="9"/>
  <c r="AM1776" i="9"/>
  <c r="AN1776" i="9"/>
  <c r="AO1776" i="9"/>
  <c r="AL1777" i="9"/>
  <c r="AM1777" i="9"/>
  <c r="AN1777" i="9"/>
  <c r="AO1777" i="9"/>
  <c r="AL1778" i="9"/>
  <c r="AM1778" i="9"/>
  <c r="AN1778" i="9"/>
  <c r="AO1778" i="9"/>
  <c r="AL1779" i="9"/>
  <c r="AM1779" i="9"/>
  <c r="AN1779" i="9"/>
  <c r="AO1779" i="9"/>
  <c r="AL1780" i="9"/>
  <c r="AM1780" i="9"/>
  <c r="AN1780" i="9"/>
  <c r="AO1780" i="9"/>
  <c r="AL1781" i="9"/>
  <c r="AM1781" i="9"/>
  <c r="AN1781" i="9"/>
  <c r="AO1781" i="9"/>
  <c r="AL1782" i="9"/>
  <c r="AM1782" i="9"/>
  <c r="AN1782" i="9"/>
  <c r="AO1782" i="9"/>
  <c r="AL1783" i="9"/>
  <c r="AM1783" i="9"/>
  <c r="AN1783" i="9"/>
  <c r="AO1783" i="9"/>
  <c r="AL1784" i="9"/>
  <c r="AM1784" i="9"/>
  <c r="AN1784" i="9"/>
  <c r="AO1784" i="9"/>
  <c r="AL1785" i="9"/>
  <c r="AM1785" i="9"/>
  <c r="AN1785" i="9"/>
  <c r="AO1785" i="9"/>
  <c r="AL1786" i="9"/>
  <c r="AM1786" i="9"/>
  <c r="AN1786" i="9"/>
  <c r="AO1786" i="9"/>
  <c r="AL1787" i="9"/>
  <c r="AM1787" i="9"/>
  <c r="AN1787" i="9"/>
  <c r="AO1787" i="9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S30" i="28"/>
  <c r="G30" i="28"/>
  <c r="H30" i="28"/>
  <c r="I30" i="28" a="1"/>
  <c r="I30" i="28" s="1"/>
  <c r="J30" i="28"/>
  <c r="K30" i="28"/>
  <c r="L30" i="28"/>
  <c r="M30" i="28"/>
  <c r="N30" i="28" s="1"/>
  <c r="O30" i="28"/>
  <c r="P30" i="28"/>
  <c r="Q30" i="28" s="1"/>
  <c r="R30" i="28"/>
  <c r="AL192" i="29"/>
  <c r="AM192" i="29"/>
  <c r="AN192" i="29"/>
  <c r="AO192" i="29"/>
  <c r="AL193" i="29"/>
  <c r="AM193" i="29"/>
  <c r="AN193" i="29"/>
  <c r="AO193" i="29"/>
  <c r="AL194" i="29"/>
  <c r="AM194" i="29"/>
  <c r="AN194" i="29"/>
  <c r="AO194" i="29"/>
  <c r="AL195" i="29"/>
  <c r="AM195" i="29"/>
  <c r="AN195" i="29"/>
  <c r="AO195" i="29"/>
  <c r="AL196" i="29"/>
  <c r="AM196" i="29"/>
  <c r="AN196" i="29"/>
  <c r="AO196" i="29"/>
  <c r="AL197" i="29"/>
  <c r="AM197" i="29"/>
  <c r="AN197" i="29"/>
  <c r="AO197" i="29"/>
  <c r="AL198" i="29"/>
  <c r="AM198" i="29"/>
  <c r="AN198" i="29"/>
  <c r="AO198" i="29"/>
  <c r="AL199" i="29"/>
  <c r="AM199" i="29"/>
  <c r="AN199" i="29"/>
  <c r="AO199" i="29"/>
  <c r="AL200" i="29"/>
  <c r="AM200" i="29"/>
  <c r="AN200" i="29"/>
  <c r="AO200" i="29"/>
  <c r="AL201" i="29"/>
  <c r="AM201" i="29"/>
  <c r="AN201" i="29"/>
  <c r="AO201" i="29"/>
  <c r="AL202" i="29"/>
  <c r="AM202" i="29"/>
  <c r="AN202" i="29"/>
  <c r="AO202" i="29"/>
  <c r="AL203" i="29"/>
  <c r="AM203" i="29"/>
  <c r="AN203" i="29"/>
  <c r="AO203" i="29"/>
  <c r="AL204" i="29"/>
  <c r="AM204" i="29"/>
  <c r="AN204" i="29"/>
  <c r="AO204" i="29"/>
  <c r="AL1749" i="9"/>
  <c r="AM1749" i="9"/>
  <c r="AN1749" i="9"/>
  <c r="AO1749" i="9"/>
  <c r="AL1750" i="9"/>
  <c r="AM1750" i="9"/>
  <c r="AN1750" i="9"/>
  <c r="AO1750" i="9"/>
  <c r="AL1751" i="9"/>
  <c r="AM1751" i="9"/>
  <c r="AN1751" i="9"/>
  <c r="AO1751" i="9"/>
  <c r="AL1752" i="9"/>
  <c r="AM1752" i="9"/>
  <c r="AN1752" i="9"/>
  <c r="AO1752" i="9"/>
  <c r="AL1753" i="9"/>
  <c r="AM1753" i="9"/>
  <c r="AN1753" i="9"/>
  <c r="AO1753" i="9"/>
  <c r="AL1754" i="9"/>
  <c r="AM1754" i="9"/>
  <c r="AN1754" i="9"/>
  <c r="AO1754" i="9"/>
  <c r="AL1755" i="9"/>
  <c r="AM1755" i="9"/>
  <c r="AN1755" i="9"/>
  <c r="AO1755" i="9"/>
  <c r="AL1756" i="9"/>
  <c r="AM1756" i="9"/>
  <c r="AN1756" i="9"/>
  <c r="AO1756" i="9"/>
  <c r="AL1757" i="9"/>
  <c r="AM1757" i="9"/>
  <c r="AN1757" i="9"/>
  <c r="AO1757" i="9"/>
  <c r="AL1758" i="9"/>
  <c r="AM1758" i="9"/>
  <c r="AN1758" i="9"/>
  <c r="AO1758" i="9"/>
  <c r="AL1759" i="9"/>
  <c r="AM1759" i="9"/>
  <c r="AN1759" i="9"/>
  <c r="AO1759" i="9"/>
  <c r="AL1760" i="9"/>
  <c r="AM1760" i="9"/>
  <c r="AN1760" i="9"/>
  <c r="AO1760" i="9"/>
  <c r="AL1761" i="9"/>
  <c r="AM1761" i="9"/>
  <c r="AN1761" i="9"/>
  <c r="AO1761" i="9"/>
  <c r="AL1762" i="9"/>
  <c r="AM1762" i="9"/>
  <c r="AN1762" i="9"/>
  <c r="AO1762" i="9"/>
  <c r="AL178" i="29"/>
  <c r="AM178" i="29"/>
  <c r="AN178" i="29"/>
  <c r="AO178" i="29"/>
  <c r="AL179" i="29"/>
  <c r="AM179" i="29"/>
  <c r="AN179" i="29"/>
  <c r="AO179" i="29"/>
  <c r="AL180" i="29"/>
  <c r="AM180" i="29"/>
  <c r="AN180" i="29"/>
  <c r="AO180" i="29"/>
  <c r="AL181" i="29"/>
  <c r="AM181" i="29"/>
  <c r="AN181" i="29"/>
  <c r="AO181" i="29"/>
  <c r="AL182" i="29"/>
  <c r="AM182" i="29"/>
  <c r="AN182" i="29"/>
  <c r="AO182" i="29"/>
  <c r="AL183" i="29"/>
  <c r="AM183" i="29"/>
  <c r="AN183" i="29"/>
  <c r="AO183" i="29"/>
  <c r="AL184" i="29"/>
  <c r="AM184" i="29"/>
  <c r="AN184" i="29"/>
  <c r="AO184" i="29"/>
  <c r="AL185" i="29"/>
  <c r="AM185" i="29"/>
  <c r="AN185" i="29"/>
  <c r="AO185" i="29"/>
  <c r="AL186" i="29"/>
  <c r="AM186" i="29"/>
  <c r="AN186" i="29"/>
  <c r="AO186" i="29"/>
  <c r="AL187" i="29"/>
  <c r="AM187" i="29"/>
  <c r="AN187" i="29"/>
  <c r="AO187" i="29"/>
  <c r="AL188" i="29"/>
  <c r="AM188" i="29"/>
  <c r="AN188" i="29"/>
  <c r="AO188" i="29"/>
  <c r="AL189" i="29"/>
  <c r="AM189" i="29"/>
  <c r="AN189" i="29"/>
  <c r="AO189" i="29"/>
  <c r="AL190" i="29"/>
  <c r="AM190" i="29"/>
  <c r="AN190" i="29"/>
  <c r="AO190" i="29"/>
  <c r="AL191" i="29"/>
  <c r="AM191" i="29"/>
  <c r="AN191" i="29"/>
  <c r="AO191" i="29"/>
  <c r="AL162" i="29"/>
  <c r="AM162" i="29"/>
  <c r="AN162" i="29"/>
  <c r="AO162" i="29"/>
  <c r="AL163" i="29"/>
  <c r="AM163" i="29"/>
  <c r="AN163" i="29"/>
  <c r="AO163" i="29"/>
  <c r="AL164" i="29"/>
  <c r="AM164" i="29"/>
  <c r="AN164" i="29"/>
  <c r="AO164" i="29"/>
  <c r="AL165" i="29"/>
  <c r="AM165" i="29"/>
  <c r="AN165" i="29"/>
  <c r="AO165" i="29"/>
  <c r="AL166" i="29"/>
  <c r="AM166" i="29"/>
  <c r="AN166" i="29"/>
  <c r="AO166" i="29"/>
  <c r="AL167" i="29"/>
  <c r="AM167" i="29"/>
  <c r="AN167" i="29"/>
  <c r="AO167" i="29"/>
  <c r="AL168" i="29"/>
  <c r="AM168" i="29"/>
  <c r="AN168" i="29"/>
  <c r="AO168" i="29"/>
  <c r="AL169" i="29"/>
  <c r="AM169" i="29"/>
  <c r="AN169" i="29"/>
  <c r="AO169" i="29"/>
  <c r="AL170" i="29"/>
  <c r="AM170" i="29"/>
  <c r="AN170" i="29"/>
  <c r="AO170" i="29"/>
  <c r="AL171" i="29"/>
  <c r="AM171" i="29"/>
  <c r="AN171" i="29"/>
  <c r="AO171" i="29"/>
  <c r="AL172" i="29"/>
  <c r="AM172" i="29"/>
  <c r="AN172" i="29"/>
  <c r="AO172" i="29"/>
  <c r="AL173" i="29"/>
  <c r="AM173" i="29"/>
  <c r="AN173" i="29"/>
  <c r="AO173" i="29"/>
  <c r="AL174" i="29"/>
  <c r="AM174" i="29"/>
  <c r="AN174" i="29"/>
  <c r="AO174" i="29"/>
  <c r="AL175" i="29"/>
  <c r="AM175" i="29"/>
  <c r="AN175" i="29"/>
  <c r="AO175" i="29"/>
  <c r="AL176" i="29"/>
  <c r="AM176" i="29"/>
  <c r="AN176" i="29"/>
  <c r="AO176" i="29"/>
  <c r="AL177" i="29"/>
  <c r="AM177" i="29"/>
  <c r="AN177" i="29"/>
  <c r="AO177" i="29"/>
  <c r="AL1733" i="9"/>
  <c r="AM1733" i="9"/>
  <c r="AN1733" i="9"/>
  <c r="AO1733" i="9"/>
  <c r="AL1734" i="9"/>
  <c r="AM1734" i="9"/>
  <c r="AN1734" i="9"/>
  <c r="AO1734" i="9"/>
  <c r="AL1735" i="9"/>
  <c r="AM1735" i="9"/>
  <c r="AN1735" i="9"/>
  <c r="AO1735" i="9"/>
  <c r="AL1736" i="9"/>
  <c r="AM1736" i="9"/>
  <c r="AN1736" i="9"/>
  <c r="AO1736" i="9"/>
  <c r="AL1737" i="9"/>
  <c r="AM1737" i="9"/>
  <c r="AN1737" i="9"/>
  <c r="AO1737" i="9"/>
  <c r="AL1738" i="9"/>
  <c r="AM1738" i="9"/>
  <c r="AN1738" i="9"/>
  <c r="AO1738" i="9"/>
  <c r="AL1739" i="9"/>
  <c r="AM1739" i="9"/>
  <c r="AN1739" i="9"/>
  <c r="AO1739" i="9"/>
  <c r="AL1740" i="9"/>
  <c r="AM1740" i="9"/>
  <c r="AN1740" i="9"/>
  <c r="AO1740" i="9"/>
  <c r="AL1741" i="9"/>
  <c r="AM1741" i="9"/>
  <c r="AN1741" i="9"/>
  <c r="AO1741" i="9"/>
  <c r="AL1742" i="9"/>
  <c r="AM1742" i="9"/>
  <c r="AN1742" i="9"/>
  <c r="AO1742" i="9"/>
  <c r="AL1743" i="9"/>
  <c r="AM1743" i="9"/>
  <c r="AN1743" i="9"/>
  <c r="AO1743" i="9"/>
  <c r="AL1744" i="9"/>
  <c r="AM1744" i="9"/>
  <c r="AN1744" i="9"/>
  <c r="AO1744" i="9"/>
  <c r="AL1745" i="9"/>
  <c r="AM1745" i="9"/>
  <c r="AN1745" i="9"/>
  <c r="AO1745" i="9"/>
  <c r="AL1746" i="9"/>
  <c r="AM1746" i="9"/>
  <c r="AN1746" i="9"/>
  <c r="AO1746" i="9"/>
  <c r="AL1747" i="9"/>
  <c r="AM1747" i="9"/>
  <c r="AN1747" i="9"/>
  <c r="AO1747" i="9"/>
  <c r="AL1748" i="9"/>
  <c r="AM1748" i="9"/>
  <c r="AN1748" i="9"/>
  <c r="AO1748" i="9"/>
  <c r="AL150" i="29"/>
  <c r="AM150" i="29"/>
  <c r="AN150" i="29"/>
  <c r="AO150" i="29"/>
  <c r="AL151" i="29"/>
  <c r="AM151" i="29"/>
  <c r="AN151" i="29"/>
  <c r="AO151" i="29"/>
  <c r="AL152" i="29"/>
  <c r="AM152" i="29"/>
  <c r="AN152" i="29"/>
  <c r="AO152" i="29"/>
  <c r="AL153" i="29"/>
  <c r="AM153" i="29"/>
  <c r="AN153" i="29"/>
  <c r="AO153" i="29"/>
  <c r="AL154" i="29"/>
  <c r="AM154" i="29"/>
  <c r="AN154" i="29"/>
  <c r="AO154" i="29"/>
  <c r="AL155" i="29"/>
  <c r="AM155" i="29"/>
  <c r="AN155" i="29"/>
  <c r="AO155" i="29"/>
  <c r="AL156" i="29"/>
  <c r="AM156" i="29"/>
  <c r="AN156" i="29"/>
  <c r="AO156" i="29"/>
  <c r="AL157" i="29"/>
  <c r="AM157" i="29"/>
  <c r="AN157" i="29"/>
  <c r="AO157" i="29"/>
  <c r="AL158" i="29"/>
  <c r="AM158" i="29"/>
  <c r="AN158" i="29"/>
  <c r="AO158" i="29"/>
  <c r="AL159" i="29"/>
  <c r="AM159" i="29"/>
  <c r="AN159" i="29"/>
  <c r="AO159" i="29"/>
  <c r="AL160" i="29"/>
  <c r="AM160" i="29"/>
  <c r="AN160" i="29"/>
  <c r="AO160" i="29"/>
  <c r="AL161" i="29"/>
  <c r="AM161" i="29"/>
  <c r="AN161" i="29"/>
  <c r="AO161" i="29"/>
  <c r="AL1721" i="9"/>
  <c r="AM1721" i="9"/>
  <c r="AN1721" i="9"/>
  <c r="AO1721" i="9"/>
  <c r="AL1722" i="9"/>
  <c r="AM1722" i="9"/>
  <c r="AN1722" i="9"/>
  <c r="AO1722" i="9"/>
  <c r="AL1723" i="9"/>
  <c r="AM1723" i="9"/>
  <c r="AN1723" i="9"/>
  <c r="AO1723" i="9"/>
  <c r="AL1724" i="9"/>
  <c r="AM1724" i="9"/>
  <c r="AN1724" i="9"/>
  <c r="AO1724" i="9"/>
  <c r="AL1725" i="9"/>
  <c r="AM1725" i="9"/>
  <c r="AN1725" i="9"/>
  <c r="AO1725" i="9"/>
  <c r="AL1726" i="9"/>
  <c r="AM1726" i="9"/>
  <c r="AN1726" i="9"/>
  <c r="AO1726" i="9"/>
  <c r="AL1727" i="9"/>
  <c r="AM1727" i="9"/>
  <c r="AN1727" i="9"/>
  <c r="AO1727" i="9"/>
  <c r="AL1728" i="9"/>
  <c r="AM1728" i="9"/>
  <c r="AN1728" i="9"/>
  <c r="AO1728" i="9"/>
  <c r="AL1729" i="9"/>
  <c r="AM1729" i="9"/>
  <c r="AN1729" i="9"/>
  <c r="AO1729" i="9"/>
  <c r="AL1730" i="9"/>
  <c r="AM1730" i="9"/>
  <c r="AN1730" i="9"/>
  <c r="AO1730" i="9"/>
  <c r="AL1731" i="9"/>
  <c r="AM1731" i="9"/>
  <c r="AN1731" i="9"/>
  <c r="AO1731" i="9"/>
  <c r="AL1732" i="9"/>
  <c r="AM1732" i="9"/>
  <c r="AN1732" i="9"/>
  <c r="AO1732" i="9"/>
  <c r="AL1709" i="9"/>
  <c r="AM1709" i="9"/>
  <c r="AN1709" i="9"/>
  <c r="AO1709" i="9"/>
  <c r="AL1710" i="9"/>
  <c r="AM1710" i="9"/>
  <c r="AN1710" i="9"/>
  <c r="AO1710" i="9"/>
  <c r="AL1711" i="9"/>
  <c r="AM1711" i="9"/>
  <c r="AN1711" i="9"/>
  <c r="AO1711" i="9"/>
  <c r="AL1712" i="9"/>
  <c r="AM1712" i="9"/>
  <c r="AN1712" i="9"/>
  <c r="AO1712" i="9"/>
  <c r="AL1713" i="9"/>
  <c r="AM1713" i="9"/>
  <c r="AN1713" i="9"/>
  <c r="AO1713" i="9"/>
  <c r="AL1714" i="9"/>
  <c r="AM1714" i="9"/>
  <c r="AN1714" i="9"/>
  <c r="AO1714" i="9"/>
  <c r="AL1715" i="9"/>
  <c r="AM1715" i="9"/>
  <c r="AN1715" i="9"/>
  <c r="AO1715" i="9"/>
  <c r="AL1716" i="9"/>
  <c r="AM1716" i="9"/>
  <c r="AN1716" i="9"/>
  <c r="AO1716" i="9"/>
  <c r="AL1717" i="9"/>
  <c r="AM1717" i="9"/>
  <c r="AN1717" i="9"/>
  <c r="AO1717" i="9"/>
  <c r="AL1718" i="9"/>
  <c r="AM1718" i="9"/>
  <c r="AN1718" i="9"/>
  <c r="AO1718" i="9"/>
  <c r="AL1719" i="9"/>
  <c r="AM1719" i="9"/>
  <c r="AN1719" i="9"/>
  <c r="AO1719" i="9"/>
  <c r="AL1720" i="9"/>
  <c r="AM1720" i="9"/>
  <c r="AN1720" i="9"/>
  <c r="AO1720" i="9"/>
  <c r="AL138" i="29"/>
  <c r="AM138" i="29"/>
  <c r="AN138" i="29"/>
  <c r="AO138" i="29"/>
  <c r="AL139" i="29"/>
  <c r="AM139" i="29"/>
  <c r="AN139" i="29"/>
  <c r="AO139" i="29"/>
  <c r="AL140" i="29"/>
  <c r="AM140" i="29"/>
  <c r="AN140" i="29"/>
  <c r="AO140" i="29"/>
  <c r="AL141" i="29"/>
  <c r="AM141" i="29"/>
  <c r="AN141" i="29"/>
  <c r="AO141" i="29"/>
  <c r="AL142" i="29"/>
  <c r="AM142" i="29"/>
  <c r="AN142" i="29"/>
  <c r="AO142" i="29"/>
  <c r="AL143" i="29"/>
  <c r="AM143" i="29"/>
  <c r="AN143" i="29"/>
  <c r="AO143" i="29"/>
  <c r="AL144" i="29"/>
  <c r="AM144" i="29"/>
  <c r="AN144" i="29"/>
  <c r="AO144" i="29"/>
  <c r="AL145" i="29"/>
  <c r="AM145" i="29"/>
  <c r="AN145" i="29"/>
  <c r="AO145" i="29"/>
  <c r="AL146" i="29"/>
  <c r="AM146" i="29"/>
  <c r="AN146" i="29"/>
  <c r="AO146" i="29"/>
  <c r="AL147" i="29"/>
  <c r="AM147" i="29"/>
  <c r="AN147" i="29"/>
  <c r="AO147" i="29"/>
  <c r="AL148" i="29"/>
  <c r="AM148" i="29"/>
  <c r="AN148" i="29"/>
  <c r="AO148" i="29"/>
  <c r="AL149" i="29"/>
  <c r="AM149" i="29"/>
  <c r="AN149" i="29"/>
  <c r="AO149" i="29"/>
  <c r="AL1697" i="9"/>
  <c r="AM1697" i="9"/>
  <c r="AN1697" i="9"/>
  <c r="AO1697" i="9"/>
  <c r="AL1698" i="9"/>
  <c r="AM1698" i="9"/>
  <c r="AN1698" i="9"/>
  <c r="AO1698" i="9"/>
  <c r="AL1699" i="9"/>
  <c r="AM1699" i="9"/>
  <c r="AN1699" i="9"/>
  <c r="AO1699" i="9"/>
  <c r="AL1700" i="9"/>
  <c r="AM1700" i="9"/>
  <c r="AN1700" i="9"/>
  <c r="AO1700" i="9"/>
  <c r="AL1701" i="9"/>
  <c r="AM1701" i="9"/>
  <c r="AN1701" i="9"/>
  <c r="AO1701" i="9"/>
  <c r="AL1702" i="9"/>
  <c r="AM1702" i="9"/>
  <c r="AN1702" i="9"/>
  <c r="AO1702" i="9"/>
  <c r="AL1703" i="9"/>
  <c r="AM1703" i="9"/>
  <c r="AN1703" i="9"/>
  <c r="AO1703" i="9"/>
  <c r="AL1704" i="9"/>
  <c r="AM1704" i="9"/>
  <c r="AN1704" i="9"/>
  <c r="AO1704" i="9"/>
  <c r="AL1705" i="9"/>
  <c r="AM1705" i="9"/>
  <c r="AN1705" i="9"/>
  <c r="AO1705" i="9"/>
  <c r="AL1706" i="9"/>
  <c r="AM1706" i="9"/>
  <c r="AN1706" i="9"/>
  <c r="AO1706" i="9"/>
  <c r="AL1707" i="9"/>
  <c r="AM1707" i="9"/>
  <c r="AN1707" i="9"/>
  <c r="AO1707" i="9"/>
  <c r="AL1708" i="9"/>
  <c r="AM1708" i="9"/>
  <c r="AN1708" i="9"/>
  <c r="AO1708" i="9"/>
  <c r="AL126" i="29"/>
  <c r="AM126" i="29"/>
  <c r="AN126" i="29"/>
  <c r="AO126" i="29"/>
  <c r="AL127" i="29"/>
  <c r="AM127" i="29"/>
  <c r="AN127" i="29"/>
  <c r="AO127" i="29"/>
  <c r="AL128" i="29"/>
  <c r="AM128" i="29"/>
  <c r="AN128" i="29"/>
  <c r="AO128" i="29"/>
  <c r="AL129" i="29"/>
  <c r="AM129" i="29"/>
  <c r="AN129" i="29"/>
  <c r="AO129" i="29"/>
  <c r="AL130" i="29"/>
  <c r="AM130" i="29"/>
  <c r="AN130" i="29"/>
  <c r="AO130" i="29"/>
  <c r="AL131" i="29"/>
  <c r="AM131" i="29"/>
  <c r="AN131" i="29"/>
  <c r="AO131" i="29"/>
  <c r="AL132" i="29"/>
  <c r="AM132" i="29"/>
  <c r="AN132" i="29"/>
  <c r="AO132" i="29"/>
  <c r="AL133" i="29"/>
  <c r="AM133" i="29"/>
  <c r="AN133" i="29"/>
  <c r="AO133" i="29"/>
  <c r="AL134" i="29"/>
  <c r="AM134" i="29"/>
  <c r="AN134" i="29"/>
  <c r="AO134" i="29"/>
  <c r="AL135" i="29"/>
  <c r="AM135" i="29"/>
  <c r="AN135" i="29"/>
  <c r="AO135" i="29"/>
  <c r="AL136" i="29"/>
  <c r="AM136" i="29"/>
  <c r="AN136" i="29"/>
  <c r="AO136" i="29"/>
  <c r="AL137" i="29"/>
  <c r="AM137" i="29"/>
  <c r="AN137" i="29"/>
  <c r="AO137" i="29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S10" i="28"/>
  <c r="G10" i="28"/>
  <c r="H10" i="28"/>
  <c r="I10" i="28" a="1"/>
  <c r="I10" i="28" s="1"/>
  <c r="J10" i="28"/>
  <c r="K10" i="28"/>
  <c r="L10" i="28"/>
  <c r="M10" i="28"/>
  <c r="N10" i="28" s="1"/>
  <c r="O10" i="28"/>
  <c r="P10" i="28"/>
  <c r="Q10" i="28" s="1"/>
  <c r="R10" i="28"/>
  <c r="AL114" i="29"/>
  <c r="AM114" i="29"/>
  <c r="AN114" i="29"/>
  <c r="AO114" i="29"/>
  <c r="AL115" i="29"/>
  <c r="AM115" i="29"/>
  <c r="AN115" i="29"/>
  <c r="AO115" i="29"/>
  <c r="AL116" i="29"/>
  <c r="AM116" i="29"/>
  <c r="AN116" i="29"/>
  <c r="AO116" i="29"/>
  <c r="AL117" i="29"/>
  <c r="AM117" i="29"/>
  <c r="AN117" i="29"/>
  <c r="AO117" i="29"/>
  <c r="AL118" i="29"/>
  <c r="AM118" i="29"/>
  <c r="AN118" i="29"/>
  <c r="AO118" i="29"/>
  <c r="AL119" i="29"/>
  <c r="AM119" i="29"/>
  <c r="AN119" i="29"/>
  <c r="AO119" i="29"/>
  <c r="AL120" i="29"/>
  <c r="AM120" i="29"/>
  <c r="AN120" i="29"/>
  <c r="AO120" i="29"/>
  <c r="AL121" i="29"/>
  <c r="AM121" i="29"/>
  <c r="AN121" i="29"/>
  <c r="AO121" i="29"/>
  <c r="AL122" i="29"/>
  <c r="AM122" i="29"/>
  <c r="AN122" i="29"/>
  <c r="AO122" i="29"/>
  <c r="AL123" i="29"/>
  <c r="AM123" i="29"/>
  <c r="AN123" i="29"/>
  <c r="AO123" i="29"/>
  <c r="AL124" i="29"/>
  <c r="AM124" i="29"/>
  <c r="AN124" i="29"/>
  <c r="AO124" i="29"/>
  <c r="AL125" i="29"/>
  <c r="AM125" i="29"/>
  <c r="AN125" i="29"/>
  <c r="AO125" i="29"/>
  <c r="AL1685" i="9"/>
  <c r="AM1685" i="9"/>
  <c r="AN1685" i="9"/>
  <c r="AO1685" i="9"/>
  <c r="AL1686" i="9"/>
  <c r="AM1686" i="9"/>
  <c r="AN1686" i="9"/>
  <c r="AO1686" i="9"/>
  <c r="AL1687" i="9"/>
  <c r="AM1687" i="9"/>
  <c r="AN1687" i="9"/>
  <c r="AO1687" i="9"/>
  <c r="AL1688" i="9"/>
  <c r="AM1688" i="9"/>
  <c r="AN1688" i="9"/>
  <c r="AO1688" i="9"/>
  <c r="AL1689" i="9"/>
  <c r="AM1689" i="9"/>
  <c r="AN1689" i="9"/>
  <c r="AO1689" i="9"/>
  <c r="AL1690" i="9"/>
  <c r="AM1690" i="9"/>
  <c r="AN1690" i="9"/>
  <c r="AO1690" i="9"/>
  <c r="AL1691" i="9"/>
  <c r="AM1691" i="9"/>
  <c r="AN1691" i="9"/>
  <c r="AO1691" i="9"/>
  <c r="AL1692" i="9"/>
  <c r="AM1692" i="9"/>
  <c r="AN1692" i="9"/>
  <c r="AO1692" i="9"/>
  <c r="AL1693" i="9"/>
  <c r="AM1693" i="9"/>
  <c r="AN1693" i="9"/>
  <c r="AO1693" i="9"/>
  <c r="AL1694" i="9"/>
  <c r="AM1694" i="9"/>
  <c r="AN1694" i="9"/>
  <c r="AO1694" i="9"/>
  <c r="AL1695" i="9"/>
  <c r="AM1695" i="9"/>
  <c r="AN1695" i="9"/>
  <c r="AO1695" i="9"/>
  <c r="AL1696" i="9"/>
  <c r="AM1696" i="9"/>
  <c r="AN1696" i="9"/>
  <c r="AO1696" i="9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S18" i="28"/>
  <c r="G18" i="28"/>
  <c r="H18" i="28"/>
  <c r="I18" i="28" a="1"/>
  <c r="I18" i="28" s="1"/>
  <c r="J18" i="28"/>
  <c r="K18" i="28"/>
  <c r="L18" i="28"/>
  <c r="M18" i="28"/>
  <c r="N18" i="28" s="1"/>
  <c r="O18" i="28"/>
  <c r="P18" i="28"/>
  <c r="Q18" i="28" s="1"/>
  <c r="R18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S6" i="28"/>
  <c r="G6" i="28"/>
  <c r="H6" i="28"/>
  <c r="I6" i="28" a="1"/>
  <c r="I6" i="28" s="1"/>
  <c r="J6" i="28"/>
  <c r="K6" i="28"/>
  <c r="L6" i="28"/>
  <c r="M6" i="28"/>
  <c r="N6" i="28" s="1"/>
  <c r="O6" i="28"/>
  <c r="P6" i="28"/>
  <c r="Q6" i="28" s="1"/>
  <c r="R6" i="28"/>
  <c r="AL1673" i="9"/>
  <c r="AM1673" i="9"/>
  <c r="AN1673" i="9"/>
  <c r="AO1673" i="9"/>
  <c r="AL1674" i="9"/>
  <c r="AM1674" i="9"/>
  <c r="AN1674" i="9"/>
  <c r="AO1674" i="9"/>
  <c r="AL1675" i="9"/>
  <c r="AM1675" i="9"/>
  <c r="AN1675" i="9"/>
  <c r="AO1675" i="9"/>
  <c r="AL1676" i="9"/>
  <c r="AM1676" i="9"/>
  <c r="AN1676" i="9"/>
  <c r="AO1676" i="9"/>
  <c r="AL1677" i="9"/>
  <c r="AM1677" i="9"/>
  <c r="AN1677" i="9"/>
  <c r="AO1677" i="9"/>
  <c r="AL1678" i="9"/>
  <c r="AM1678" i="9"/>
  <c r="AN1678" i="9"/>
  <c r="AO1678" i="9"/>
  <c r="AL1679" i="9"/>
  <c r="AM1679" i="9"/>
  <c r="AN1679" i="9"/>
  <c r="AO1679" i="9"/>
  <c r="AL1680" i="9"/>
  <c r="AM1680" i="9"/>
  <c r="AN1680" i="9"/>
  <c r="AO1680" i="9"/>
  <c r="AL1681" i="9"/>
  <c r="AM1681" i="9"/>
  <c r="AN1681" i="9"/>
  <c r="AO1681" i="9"/>
  <c r="AL1682" i="9"/>
  <c r="AM1682" i="9"/>
  <c r="AN1682" i="9"/>
  <c r="AO1682" i="9"/>
  <c r="AL1683" i="9"/>
  <c r="AM1683" i="9"/>
  <c r="AN1683" i="9"/>
  <c r="AO1683" i="9"/>
  <c r="AL1684" i="9"/>
  <c r="AM1684" i="9"/>
  <c r="AN1684" i="9"/>
  <c r="AO1684" i="9"/>
  <c r="AL102" i="29"/>
  <c r="AM102" i="29"/>
  <c r="AN102" i="29"/>
  <c r="AO102" i="29"/>
  <c r="AL103" i="29"/>
  <c r="AM103" i="29"/>
  <c r="AN103" i="29"/>
  <c r="AO103" i="29"/>
  <c r="AL104" i="29"/>
  <c r="AM104" i="29"/>
  <c r="AN104" i="29"/>
  <c r="AO104" i="29"/>
  <c r="AL105" i="29"/>
  <c r="AM105" i="29"/>
  <c r="AN105" i="29"/>
  <c r="AO105" i="29"/>
  <c r="AL106" i="29"/>
  <c r="AM106" i="29"/>
  <c r="AN106" i="29"/>
  <c r="AO106" i="29"/>
  <c r="AL107" i="29"/>
  <c r="AM107" i="29"/>
  <c r="AN107" i="29"/>
  <c r="AO107" i="29"/>
  <c r="AL108" i="29"/>
  <c r="AM108" i="29"/>
  <c r="AN108" i="29"/>
  <c r="AO108" i="29"/>
  <c r="AL109" i="29"/>
  <c r="AM109" i="29"/>
  <c r="AN109" i="29"/>
  <c r="AO109" i="29"/>
  <c r="AL110" i="29"/>
  <c r="AM110" i="29"/>
  <c r="AN110" i="29"/>
  <c r="AO110" i="29"/>
  <c r="AL111" i="29"/>
  <c r="AM111" i="29"/>
  <c r="AN111" i="29"/>
  <c r="AO111" i="29"/>
  <c r="AL112" i="29"/>
  <c r="AM112" i="29"/>
  <c r="AN112" i="29"/>
  <c r="AO112" i="29"/>
  <c r="AL113" i="29"/>
  <c r="AM113" i="29"/>
  <c r="AN113" i="29"/>
  <c r="AO113" i="29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T32" i="26"/>
  <c r="H32" i="26"/>
  <c r="I32" i="26"/>
  <c r="J32" i="26" a="1"/>
  <c r="J32" i="26" s="1"/>
  <c r="K32" i="26"/>
  <c r="L32" i="26"/>
  <c r="M32" i="26"/>
  <c r="N32" i="26"/>
  <c r="O32" i="26" s="1"/>
  <c r="P32" i="26"/>
  <c r="Q32" i="26"/>
  <c r="R32" i="26" s="1"/>
  <c r="S32" i="26"/>
  <c r="AA610" i="27"/>
  <c r="AB610" i="27"/>
  <c r="AC610" i="27"/>
  <c r="AD610" i="27"/>
  <c r="AA611" i="27"/>
  <c r="AB611" i="27"/>
  <c r="AC611" i="27"/>
  <c r="AD611" i="27"/>
  <c r="AA612" i="27"/>
  <c r="AB612" i="27"/>
  <c r="AC612" i="27"/>
  <c r="AD612" i="27"/>
  <c r="AA613" i="27"/>
  <c r="AB613" i="27"/>
  <c r="AC613" i="27"/>
  <c r="AD613" i="27"/>
  <c r="AA614" i="27"/>
  <c r="AB614" i="27"/>
  <c r="AC614" i="27"/>
  <c r="AD614" i="27"/>
  <c r="AA615" i="27"/>
  <c r="AB615" i="27"/>
  <c r="AC615" i="27"/>
  <c r="AD615" i="27"/>
  <c r="AA616" i="27"/>
  <c r="AB616" i="27"/>
  <c r="AC616" i="27"/>
  <c r="AD616" i="27"/>
  <c r="AA617" i="27"/>
  <c r="AB617" i="27"/>
  <c r="AC617" i="27"/>
  <c r="AD617" i="27"/>
  <c r="AA618" i="27"/>
  <c r="AB618" i="27"/>
  <c r="AC618" i="27"/>
  <c r="AD618" i="27"/>
  <c r="AA619" i="27"/>
  <c r="AB619" i="27"/>
  <c r="AC619" i="27"/>
  <c r="AD619" i="27"/>
  <c r="AA620" i="27"/>
  <c r="AB620" i="27"/>
  <c r="AC620" i="27"/>
  <c r="AD620" i="27"/>
  <c r="AA621" i="27"/>
  <c r="AB621" i="27"/>
  <c r="AC621" i="27"/>
  <c r="AD621" i="27"/>
  <c r="AA2054" i="10"/>
  <c r="AB2054" i="10"/>
  <c r="AC2054" i="10"/>
  <c r="AD2054" i="10"/>
  <c r="AA2055" i="10"/>
  <c r="AB2055" i="10"/>
  <c r="AC2055" i="10"/>
  <c r="AD2055" i="10"/>
  <c r="AA2056" i="10"/>
  <c r="AB2056" i="10"/>
  <c r="AC2056" i="10"/>
  <c r="AD2056" i="10"/>
  <c r="AA2057" i="10"/>
  <c r="AB2057" i="10"/>
  <c r="AC2057" i="10"/>
  <c r="AD2057" i="10"/>
  <c r="AA2058" i="10"/>
  <c r="AB2058" i="10"/>
  <c r="AC2058" i="10"/>
  <c r="AD2058" i="10"/>
  <c r="AA2059" i="10"/>
  <c r="AB2059" i="10"/>
  <c r="AC2059" i="10"/>
  <c r="AD2059" i="10"/>
  <c r="AA2060" i="10"/>
  <c r="AB2060" i="10"/>
  <c r="AC2060" i="10"/>
  <c r="AD2060" i="10"/>
  <c r="AA2061" i="10"/>
  <c r="AB2061" i="10"/>
  <c r="AC2061" i="10"/>
  <c r="AD2061" i="10"/>
  <c r="AA2062" i="10"/>
  <c r="AB2062" i="10"/>
  <c r="AC2062" i="10"/>
  <c r="AD2062" i="10"/>
  <c r="AA2063" i="10"/>
  <c r="AB2063" i="10"/>
  <c r="AC2063" i="10"/>
  <c r="AD2063" i="10"/>
  <c r="AA2064" i="10"/>
  <c r="AB2064" i="10"/>
  <c r="AC2064" i="10"/>
  <c r="AD2064" i="10"/>
  <c r="AA2065" i="10"/>
  <c r="AB2065" i="10"/>
  <c r="AC2065" i="10"/>
  <c r="AD2065" i="10"/>
  <c r="AA2037" i="10"/>
  <c r="AB2037" i="10"/>
  <c r="AC2037" i="10"/>
  <c r="AD2037" i="10"/>
  <c r="AA2038" i="10"/>
  <c r="AB2038" i="10"/>
  <c r="AC2038" i="10"/>
  <c r="AD2038" i="10"/>
  <c r="AA2039" i="10"/>
  <c r="AB2039" i="10"/>
  <c r="AC2039" i="10"/>
  <c r="AD2039" i="10"/>
  <c r="AA2040" i="10"/>
  <c r="AB2040" i="10"/>
  <c r="AC2040" i="10"/>
  <c r="AD2040" i="10"/>
  <c r="AA2041" i="10"/>
  <c r="AB2041" i="10"/>
  <c r="AC2041" i="10"/>
  <c r="AD2041" i="10"/>
  <c r="AA2042" i="10"/>
  <c r="AB2042" i="10"/>
  <c r="AC2042" i="10"/>
  <c r="AD2042" i="10"/>
  <c r="AA2043" i="10"/>
  <c r="AB2043" i="10"/>
  <c r="AC2043" i="10"/>
  <c r="AD2043" i="10"/>
  <c r="AA2044" i="10"/>
  <c r="AB2044" i="10"/>
  <c r="AC2044" i="10"/>
  <c r="AD2044" i="10"/>
  <c r="AA2045" i="10"/>
  <c r="AB2045" i="10"/>
  <c r="AC2045" i="10"/>
  <c r="AD2045" i="10"/>
  <c r="AA2046" i="10"/>
  <c r="AB2046" i="10"/>
  <c r="AC2046" i="10"/>
  <c r="AD2046" i="10"/>
  <c r="AA2047" i="10"/>
  <c r="AB2047" i="10"/>
  <c r="AC2047" i="10"/>
  <c r="AD2047" i="10"/>
  <c r="AA2048" i="10"/>
  <c r="AB2048" i="10"/>
  <c r="AC2048" i="10"/>
  <c r="AD2048" i="10"/>
  <c r="AA2049" i="10"/>
  <c r="AB2049" i="10"/>
  <c r="AC2049" i="10"/>
  <c r="AD2049" i="10"/>
  <c r="AA2050" i="10"/>
  <c r="AB2050" i="10"/>
  <c r="AC2050" i="10"/>
  <c r="AD2050" i="10"/>
  <c r="AA2051" i="10"/>
  <c r="AB2051" i="10"/>
  <c r="AC2051" i="10"/>
  <c r="AD2051" i="10"/>
  <c r="AA2052" i="10"/>
  <c r="AB2052" i="10"/>
  <c r="AC2052" i="10"/>
  <c r="AD2052" i="10"/>
  <c r="AA2053" i="10"/>
  <c r="AB2053" i="10"/>
  <c r="AC2053" i="10"/>
  <c r="AD2053" i="10"/>
  <c r="AA593" i="27"/>
  <c r="AB593" i="27"/>
  <c r="AC593" i="27"/>
  <c r="AD593" i="27"/>
  <c r="AA594" i="27"/>
  <c r="AB594" i="27"/>
  <c r="AC594" i="27"/>
  <c r="AD594" i="27"/>
  <c r="AA595" i="27"/>
  <c r="AB595" i="27"/>
  <c r="AC595" i="27"/>
  <c r="AD595" i="27"/>
  <c r="AA596" i="27"/>
  <c r="AB596" i="27"/>
  <c r="AC596" i="27"/>
  <c r="AD596" i="27"/>
  <c r="AA597" i="27"/>
  <c r="AB597" i="27"/>
  <c r="AC597" i="27"/>
  <c r="AD597" i="27"/>
  <c r="AA598" i="27"/>
  <c r="AB598" i="27"/>
  <c r="AC598" i="27"/>
  <c r="AD598" i="27"/>
  <c r="AA599" i="27"/>
  <c r="AB599" i="27"/>
  <c r="AC599" i="27"/>
  <c r="AD599" i="27"/>
  <c r="AA600" i="27"/>
  <c r="AB600" i="27"/>
  <c r="AC600" i="27"/>
  <c r="AD600" i="27"/>
  <c r="AA601" i="27"/>
  <c r="AB601" i="27"/>
  <c r="AC601" i="27"/>
  <c r="AD601" i="27"/>
  <c r="AA602" i="27"/>
  <c r="AB602" i="27"/>
  <c r="AC602" i="27"/>
  <c r="AD602" i="27"/>
  <c r="AA603" i="27"/>
  <c r="AB603" i="27"/>
  <c r="AC603" i="27"/>
  <c r="AD603" i="27"/>
  <c r="AA604" i="27"/>
  <c r="AB604" i="27"/>
  <c r="AC604" i="27"/>
  <c r="AD604" i="27"/>
  <c r="AA605" i="27"/>
  <c r="AB605" i="27"/>
  <c r="AC605" i="27"/>
  <c r="AD605" i="27"/>
  <c r="AA606" i="27"/>
  <c r="AB606" i="27"/>
  <c r="AC606" i="27"/>
  <c r="AD606" i="27"/>
  <c r="AA607" i="27"/>
  <c r="AB607" i="27"/>
  <c r="AC607" i="27"/>
  <c r="AD607" i="27"/>
  <c r="AA608" i="27"/>
  <c r="AB608" i="27"/>
  <c r="AC608" i="27"/>
  <c r="AD608" i="27"/>
  <c r="AA609" i="27"/>
  <c r="AB609" i="27"/>
  <c r="AC609" i="27"/>
  <c r="AD609" i="27"/>
  <c r="AA579" i="27"/>
  <c r="AB579" i="27"/>
  <c r="AC579" i="27"/>
  <c r="AD579" i="27"/>
  <c r="AA580" i="27"/>
  <c r="AB580" i="27"/>
  <c r="AC580" i="27"/>
  <c r="AD580" i="27"/>
  <c r="AA581" i="27"/>
  <c r="AB581" i="27"/>
  <c r="AC581" i="27"/>
  <c r="AD581" i="27"/>
  <c r="AA582" i="27"/>
  <c r="AB582" i="27"/>
  <c r="AC582" i="27"/>
  <c r="AD582" i="27"/>
  <c r="AA583" i="27"/>
  <c r="AB583" i="27"/>
  <c r="AC583" i="27"/>
  <c r="AD583" i="27"/>
  <c r="AA584" i="27"/>
  <c r="AB584" i="27"/>
  <c r="AC584" i="27"/>
  <c r="AD584" i="27"/>
  <c r="AA585" i="27"/>
  <c r="AB585" i="27"/>
  <c r="AC585" i="27"/>
  <c r="AD585" i="27"/>
  <c r="AA586" i="27"/>
  <c r="AB586" i="27"/>
  <c r="AC586" i="27"/>
  <c r="AD586" i="27"/>
  <c r="AA587" i="27"/>
  <c r="AB587" i="27"/>
  <c r="AC587" i="27"/>
  <c r="AD587" i="27"/>
  <c r="AA588" i="27"/>
  <c r="AB588" i="27"/>
  <c r="AC588" i="27"/>
  <c r="AD588" i="27"/>
  <c r="AA589" i="27"/>
  <c r="AB589" i="27"/>
  <c r="AC589" i="27"/>
  <c r="AD589" i="27"/>
  <c r="AA590" i="27"/>
  <c r="AB590" i="27"/>
  <c r="AC590" i="27"/>
  <c r="AD590" i="27"/>
  <c r="AA591" i="27"/>
  <c r="AB591" i="27"/>
  <c r="AC591" i="27"/>
  <c r="AD591" i="27"/>
  <c r="AA592" i="27"/>
  <c r="AB592" i="27"/>
  <c r="AC592" i="27"/>
  <c r="AD592" i="27"/>
  <c r="AA2023" i="10"/>
  <c r="AB2023" i="10"/>
  <c r="AC2023" i="10"/>
  <c r="AD2023" i="10"/>
  <c r="AA2024" i="10"/>
  <c r="AB2024" i="10"/>
  <c r="AC2024" i="10"/>
  <c r="AD2024" i="10"/>
  <c r="AA2025" i="10"/>
  <c r="AB2025" i="10"/>
  <c r="AC2025" i="10"/>
  <c r="AD2025" i="10"/>
  <c r="AA2026" i="10"/>
  <c r="AB2026" i="10"/>
  <c r="AC2026" i="10"/>
  <c r="AD2026" i="10"/>
  <c r="AA2027" i="10"/>
  <c r="AB2027" i="10"/>
  <c r="AC2027" i="10"/>
  <c r="AD2027" i="10"/>
  <c r="AA2028" i="10"/>
  <c r="AB2028" i="10"/>
  <c r="AC2028" i="10"/>
  <c r="AD2028" i="10"/>
  <c r="AA2029" i="10"/>
  <c r="AB2029" i="10"/>
  <c r="AC2029" i="10"/>
  <c r="AD2029" i="10"/>
  <c r="AA2030" i="10"/>
  <c r="AB2030" i="10"/>
  <c r="AC2030" i="10"/>
  <c r="AD2030" i="10"/>
  <c r="AA2031" i="10"/>
  <c r="AB2031" i="10"/>
  <c r="AC2031" i="10"/>
  <c r="AD2031" i="10"/>
  <c r="AA2032" i="10"/>
  <c r="AB2032" i="10"/>
  <c r="AC2032" i="10"/>
  <c r="AD2032" i="10"/>
  <c r="AA2033" i="10"/>
  <c r="AB2033" i="10"/>
  <c r="AC2033" i="10"/>
  <c r="AD2033" i="10"/>
  <c r="AA2034" i="10"/>
  <c r="AB2034" i="10"/>
  <c r="AC2034" i="10"/>
  <c r="AD2034" i="10"/>
  <c r="AA2035" i="10"/>
  <c r="AB2035" i="10"/>
  <c r="AC2035" i="10"/>
  <c r="AD2035" i="10"/>
  <c r="AA2036" i="10"/>
  <c r="AB2036" i="10"/>
  <c r="AC2036" i="10"/>
  <c r="AD2036" i="10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U7" i="11"/>
  <c r="H7" i="11"/>
  <c r="I7" i="11"/>
  <c r="J7" i="11" a="1"/>
  <c r="J7" i="11" s="1"/>
  <c r="K7" i="11" a="1"/>
  <c r="K7" i="11" s="1"/>
  <c r="L7" i="11"/>
  <c r="M7" i="11"/>
  <c r="N7" i="11"/>
  <c r="O7" i="11"/>
  <c r="P7" i="11" s="1"/>
  <c r="Q7" i="11"/>
  <c r="R7" i="11"/>
  <c r="S7" i="11" s="1"/>
  <c r="T7" i="11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563" i="27"/>
  <c r="AB563" i="27"/>
  <c r="AC563" i="27"/>
  <c r="AD563" i="27"/>
  <c r="AA564" i="27"/>
  <c r="AB564" i="27"/>
  <c r="AC564" i="27"/>
  <c r="AD564" i="27"/>
  <c r="AA565" i="27"/>
  <c r="AB565" i="27"/>
  <c r="AC565" i="27"/>
  <c r="AD565" i="27"/>
  <c r="AA566" i="27"/>
  <c r="AB566" i="27"/>
  <c r="AC566" i="27"/>
  <c r="AD566" i="27"/>
  <c r="AA567" i="27"/>
  <c r="AB567" i="27"/>
  <c r="AC567" i="27"/>
  <c r="AD567" i="27"/>
  <c r="AA568" i="27"/>
  <c r="AB568" i="27"/>
  <c r="AC568" i="27"/>
  <c r="AD568" i="27"/>
  <c r="AA569" i="27"/>
  <c r="AB569" i="27"/>
  <c r="AC569" i="27"/>
  <c r="AD569" i="27"/>
  <c r="AA570" i="27"/>
  <c r="AB570" i="27"/>
  <c r="AC570" i="27"/>
  <c r="AD570" i="27"/>
  <c r="AA571" i="27"/>
  <c r="AB571" i="27"/>
  <c r="AC571" i="27"/>
  <c r="AD571" i="27"/>
  <c r="AA572" i="27"/>
  <c r="AB572" i="27"/>
  <c r="AC572" i="27"/>
  <c r="AD572" i="27"/>
  <c r="AA573" i="27"/>
  <c r="AB573" i="27"/>
  <c r="AC573" i="27"/>
  <c r="AD573" i="27"/>
  <c r="AA574" i="27"/>
  <c r="AB574" i="27"/>
  <c r="AC574" i="27"/>
  <c r="AD574" i="27"/>
  <c r="AA575" i="27"/>
  <c r="AB575" i="27"/>
  <c r="AC575" i="27"/>
  <c r="AD575" i="27"/>
  <c r="AA576" i="27"/>
  <c r="AB576" i="27"/>
  <c r="AC576" i="27"/>
  <c r="AD576" i="27"/>
  <c r="AA577" i="27"/>
  <c r="AB577" i="27"/>
  <c r="AC577" i="27"/>
  <c r="AD577" i="27"/>
  <c r="AA578" i="27"/>
  <c r="AB578" i="27"/>
  <c r="AC578" i="27"/>
  <c r="AD578" i="27"/>
  <c r="AA2007" i="10"/>
  <c r="AB2007" i="10"/>
  <c r="AC2007" i="10"/>
  <c r="AD2007" i="10"/>
  <c r="AA2008" i="10"/>
  <c r="AB2008" i="10"/>
  <c r="AC2008" i="10"/>
  <c r="AD2008" i="10"/>
  <c r="AA2009" i="10"/>
  <c r="AB2009" i="10"/>
  <c r="AC2009" i="10"/>
  <c r="AD2009" i="10"/>
  <c r="AA2010" i="10"/>
  <c r="AB2010" i="10"/>
  <c r="AC2010" i="10"/>
  <c r="AD2010" i="10"/>
  <c r="AA2011" i="10"/>
  <c r="AB2011" i="10"/>
  <c r="AC2011" i="10"/>
  <c r="AD2011" i="10"/>
  <c r="AA2012" i="10"/>
  <c r="AB2012" i="10"/>
  <c r="AC2012" i="10"/>
  <c r="AD2012" i="10"/>
  <c r="AA2013" i="10"/>
  <c r="AB2013" i="10"/>
  <c r="AC2013" i="10"/>
  <c r="AD2013" i="10"/>
  <c r="AA2014" i="10"/>
  <c r="AB2014" i="10"/>
  <c r="AC2014" i="10"/>
  <c r="AD2014" i="10"/>
  <c r="AA2015" i="10"/>
  <c r="AB2015" i="10"/>
  <c r="AC2015" i="10"/>
  <c r="AD2015" i="10"/>
  <c r="AA2016" i="10"/>
  <c r="AB2016" i="10"/>
  <c r="AC2016" i="10"/>
  <c r="AD2016" i="10"/>
  <c r="AA2017" i="10"/>
  <c r="AB2017" i="10"/>
  <c r="AC2017" i="10"/>
  <c r="AD2017" i="10"/>
  <c r="AA2018" i="10"/>
  <c r="AB2018" i="10"/>
  <c r="AC2018" i="10"/>
  <c r="AD2018" i="10"/>
  <c r="AA2019" i="10"/>
  <c r="AB2019" i="10"/>
  <c r="AC2019" i="10"/>
  <c r="AD2019" i="10"/>
  <c r="AA2020" i="10"/>
  <c r="AB2020" i="10"/>
  <c r="AC2020" i="10"/>
  <c r="AD2020" i="10"/>
  <c r="AA2021" i="10"/>
  <c r="AB2021" i="10"/>
  <c r="AC2021" i="10"/>
  <c r="AD2021" i="10"/>
  <c r="AA2022" i="10"/>
  <c r="AB2022" i="10"/>
  <c r="AC2022" i="10"/>
  <c r="AD2022" i="10"/>
  <c r="AA1995" i="10"/>
  <c r="AB1995" i="10"/>
  <c r="AC1995" i="10"/>
  <c r="AD1995" i="10"/>
  <c r="AA1996" i="10"/>
  <c r="AB1996" i="10"/>
  <c r="AC1996" i="10"/>
  <c r="AD1996" i="10"/>
  <c r="AA1997" i="10"/>
  <c r="AB1997" i="10"/>
  <c r="AC1997" i="10"/>
  <c r="AD1997" i="10"/>
  <c r="AA1998" i="10"/>
  <c r="AB1998" i="10"/>
  <c r="AC1998" i="10"/>
  <c r="AD1998" i="10"/>
  <c r="AA1999" i="10"/>
  <c r="AB1999" i="10"/>
  <c r="AC1999" i="10"/>
  <c r="AD1999" i="10"/>
  <c r="AA2000" i="10"/>
  <c r="AB2000" i="10"/>
  <c r="AC2000" i="10"/>
  <c r="AD2000" i="10"/>
  <c r="AA2001" i="10"/>
  <c r="AB2001" i="10"/>
  <c r="AC2001" i="10"/>
  <c r="AD2001" i="10"/>
  <c r="AA2002" i="10"/>
  <c r="AB2002" i="10"/>
  <c r="AC2002" i="10"/>
  <c r="AD2002" i="10"/>
  <c r="AA2003" i="10"/>
  <c r="AB2003" i="10"/>
  <c r="AC2003" i="10"/>
  <c r="AD2003" i="10"/>
  <c r="AA2004" i="10"/>
  <c r="AB2004" i="10"/>
  <c r="AC2004" i="10"/>
  <c r="AD2004" i="10"/>
  <c r="AA2005" i="10"/>
  <c r="AB2005" i="10"/>
  <c r="AC2005" i="10"/>
  <c r="AD2005" i="10"/>
  <c r="AA2006" i="10"/>
  <c r="AB2006" i="10"/>
  <c r="AC2006" i="10"/>
  <c r="AD2006" i="10"/>
  <c r="AA551" i="27"/>
  <c r="AB551" i="27"/>
  <c r="AC551" i="27"/>
  <c r="AD551" i="27"/>
  <c r="AA552" i="27"/>
  <c r="AB552" i="27"/>
  <c r="AC552" i="27"/>
  <c r="AD552" i="27"/>
  <c r="AA553" i="27"/>
  <c r="AB553" i="27"/>
  <c r="AC553" i="27"/>
  <c r="AD553" i="27"/>
  <c r="AA554" i="27"/>
  <c r="AB554" i="27"/>
  <c r="AC554" i="27"/>
  <c r="AD554" i="27"/>
  <c r="AA555" i="27"/>
  <c r="AB555" i="27"/>
  <c r="AC555" i="27"/>
  <c r="AD555" i="27"/>
  <c r="AA556" i="27"/>
  <c r="AB556" i="27"/>
  <c r="AC556" i="27"/>
  <c r="AD556" i="27"/>
  <c r="AA557" i="27"/>
  <c r="AB557" i="27"/>
  <c r="AC557" i="27"/>
  <c r="AD557" i="27"/>
  <c r="AA558" i="27"/>
  <c r="AB558" i="27"/>
  <c r="AC558" i="27"/>
  <c r="AD558" i="27"/>
  <c r="AA559" i="27"/>
  <c r="AB559" i="27"/>
  <c r="AC559" i="27"/>
  <c r="AD559" i="27"/>
  <c r="AA560" i="27"/>
  <c r="AB560" i="27"/>
  <c r="AC560" i="27"/>
  <c r="AD560" i="27"/>
  <c r="AA561" i="27"/>
  <c r="AB561" i="27"/>
  <c r="AC561" i="27"/>
  <c r="AD561" i="27"/>
  <c r="AA562" i="27"/>
  <c r="AB562" i="27"/>
  <c r="AC562" i="27"/>
  <c r="AD562" i="27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P10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AA340" i="18"/>
  <c r="AB340" i="18"/>
  <c r="AC340" i="18"/>
  <c r="AD340" i="18"/>
  <c r="AA341" i="18"/>
  <c r="AB341" i="18"/>
  <c r="AC341" i="18"/>
  <c r="AD341" i="18"/>
  <c r="AA342" i="18"/>
  <c r="AB342" i="18"/>
  <c r="AC342" i="18"/>
  <c r="AD342" i="18"/>
  <c r="AA343" i="18"/>
  <c r="AB343" i="18"/>
  <c r="AC343" i="18"/>
  <c r="AD343" i="18"/>
  <c r="AA344" i="18"/>
  <c r="AB344" i="18"/>
  <c r="AC344" i="18"/>
  <c r="AD344" i="18"/>
  <c r="AA345" i="18"/>
  <c r="AB345" i="18"/>
  <c r="AC345" i="18"/>
  <c r="AD345" i="18"/>
  <c r="AA346" i="18"/>
  <c r="AB346" i="18"/>
  <c r="AC346" i="18"/>
  <c r="AD346" i="18"/>
  <c r="AA347" i="18"/>
  <c r="AB347" i="18"/>
  <c r="AC347" i="18"/>
  <c r="AD347" i="18"/>
  <c r="AA348" i="18"/>
  <c r="AB348" i="18"/>
  <c r="AC348" i="18"/>
  <c r="AD348" i="18"/>
  <c r="AA349" i="18"/>
  <c r="AB349" i="18"/>
  <c r="AC349" i="18"/>
  <c r="AD349" i="18"/>
  <c r="AA350" i="18"/>
  <c r="AB350" i="18"/>
  <c r="AC350" i="18"/>
  <c r="AD350" i="18"/>
  <c r="AA351" i="18"/>
  <c r="AB351" i="18"/>
  <c r="AC351" i="18"/>
  <c r="AD351" i="18"/>
  <c r="AA1983" i="10"/>
  <c r="AB1983" i="10"/>
  <c r="AC1983" i="10"/>
  <c r="AD1983" i="10"/>
  <c r="AA1984" i="10"/>
  <c r="AB1984" i="10"/>
  <c r="AC1984" i="10"/>
  <c r="AD1984" i="10"/>
  <c r="AA1985" i="10"/>
  <c r="AB1985" i="10"/>
  <c r="AC1985" i="10"/>
  <c r="AD1985" i="10"/>
  <c r="AA1986" i="10"/>
  <c r="AB1986" i="10"/>
  <c r="AC1986" i="10"/>
  <c r="AD1986" i="10"/>
  <c r="AA1987" i="10"/>
  <c r="AB1987" i="10"/>
  <c r="AC1987" i="10"/>
  <c r="AD1987" i="10"/>
  <c r="AA1988" i="10"/>
  <c r="AB1988" i="10"/>
  <c r="AC1988" i="10"/>
  <c r="AD1988" i="10"/>
  <c r="AA1989" i="10"/>
  <c r="AB1989" i="10"/>
  <c r="AC1989" i="10"/>
  <c r="AD1989" i="10"/>
  <c r="AA1990" i="10"/>
  <c r="AB1990" i="10"/>
  <c r="AC1990" i="10"/>
  <c r="AD1990" i="10"/>
  <c r="AA1991" i="10"/>
  <c r="AB1991" i="10"/>
  <c r="AC1991" i="10"/>
  <c r="AD1991" i="10"/>
  <c r="AA1992" i="10"/>
  <c r="AB1992" i="10"/>
  <c r="AC1992" i="10"/>
  <c r="AD1992" i="10"/>
  <c r="AA1993" i="10"/>
  <c r="AB1993" i="10"/>
  <c r="AC1993" i="10"/>
  <c r="AD1993" i="10"/>
  <c r="AA1994" i="10"/>
  <c r="AB1994" i="10"/>
  <c r="AC1994" i="10"/>
  <c r="AD1994" i="10"/>
  <c r="AA539" i="27"/>
  <c r="AB539" i="27"/>
  <c r="AC539" i="27"/>
  <c r="AD539" i="27"/>
  <c r="AA540" i="27"/>
  <c r="AB540" i="27"/>
  <c r="AC540" i="27"/>
  <c r="AD540" i="27"/>
  <c r="AA541" i="27"/>
  <c r="AB541" i="27"/>
  <c r="AC541" i="27"/>
  <c r="AD541" i="27"/>
  <c r="AA542" i="27"/>
  <c r="AB542" i="27"/>
  <c r="AC542" i="27"/>
  <c r="AD542" i="27"/>
  <c r="AA543" i="27"/>
  <c r="AB543" i="27"/>
  <c r="AC543" i="27"/>
  <c r="AD543" i="27"/>
  <c r="AA544" i="27"/>
  <c r="AB544" i="27"/>
  <c r="AC544" i="27"/>
  <c r="AD544" i="27"/>
  <c r="AA545" i="27"/>
  <c r="AB545" i="27"/>
  <c r="AC545" i="27"/>
  <c r="AD545" i="27"/>
  <c r="AA546" i="27"/>
  <c r="AB546" i="27"/>
  <c r="AC546" i="27"/>
  <c r="AD546" i="27"/>
  <c r="AA547" i="27"/>
  <c r="AB547" i="27"/>
  <c r="AC547" i="27"/>
  <c r="AD547" i="27"/>
  <c r="AA548" i="27"/>
  <c r="AB548" i="27"/>
  <c r="AC548" i="27"/>
  <c r="AD548" i="27"/>
  <c r="AA549" i="27"/>
  <c r="AB549" i="27"/>
  <c r="AC549" i="27"/>
  <c r="AD549" i="27"/>
  <c r="AA550" i="27"/>
  <c r="AB550" i="27"/>
  <c r="AC550" i="27"/>
  <c r="AD550" i="27"/>
  <c r="Q48" i="19"/>
  <c r="R48" i="19"/>
  <c r="S48" i="19"/>
  <c r="T48" i="19"/>
  <c r="U48" i="19"/>
  <c r="V48" i="19"/>
  <c r="W48" i="19"/>
  <c r="X48" i="19"/>
  <c r="Y48" i="19"/>
  <c r="Z48" i="19"/>
  <c r="AA48" i="19"/>
  <c r="AB48" i="19"/>
  <c r="AC48" i="19"/>
  <c r="AD48" i="19"/>
  <c r="AE48" i="19"/>
  <c r="P48" i="19"/>
  <c r="D48" i="19"/>
  <c r="E48" i="19"/>
  <c r="F48" i="19" a="1"/>
  <c r="F48" i="19" s="1"/>
  <c r="G48" i="19"/>
  <c r="H48" i="19"/>
  <c r="I48" i="19"/>
  <c r="J48" i="19"/>
  <c r="K48" i="19" s="1"/>
  <c r="L48" i="19"/>
  <c r="M48" i="19"/>
  <c r="N48" i="19" s="1"/>
  <c r="O48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AA328" i="18"/>
  <c r="AB328" i="18"/>
  <c r="AC328" i="18"/>
  <c r="AD328" i="18"/>
  <c r="AA329" i="18"/>
  <c r="AB329" i="18"/>
  <c r="AC329" i="18"/>
  <c r="AD329" i="18"/>
  <c r="AA330" i="18"/>
  <c r="AB330" i="18"/>
  <c r="AC330" i="18"/>
  <c r="AD330" i="18"/>
  <c r="AA331" i="18"/>
  <c r="AB331" i="18"/>
  <c r="AC331" i="18"/>
  <c r="AD331" i="18"/>
  <c r="AA332" i="18"/>
  <c r="AB332" i="18"/>
  <c r="AC332" i="18"/>
  <c r="AD332" i="18"/>
  <c r="AA333" i="18"/>
  <c r="AB333" i="18"/>
  <c r="AC333" i="18"/>
  <c r="AD333" i="18"/>
  <c r="AA334" i="18"/>
  <c r="AB334" i="18"/>
  <c r="AC334" i="18"/>
  <c r="AD334" i="18"/>
  <c r="AA335" i="18"/>
  <c r="AB335" i="18"/>
  <c r="AC335" i="18"/>
  <c r="AD335" i="18"/>
  <c r="AA336" i="18"/>
  <c r="AB336" i="18"/>
  <c r="AC336" i="18"/>
  <c r="AD336" i="18"/>
  <c r="AA337" i="18"/>
  <c r="AB337" i="18"/>
  <c r="AC337" i="18"/>
  <c r="AD337" i="18"/>
  <c r="AA338" i="18"/>
  <c r="AB338" i="18"/>
  <c r="AC338" i="18"/>
  <c r="AD338" i="18"/>
  <c r="AA339" i="18"/>
  <c r="AB339" i="18"/>
  <c r="AC339" i="18"/>
  <c r="AD339" i="18"/>
  <c r="U38" i="26" l="1"/>
  <c r="V38" i="26"/>
  <c r="W38" i="26"/>
  <c r="X38" i="26"/>
  <c r="Y38" i="26"/>
  <c r="Z38" i="26"/>
  <c r="AA38" i="26"/>
  <c r="AB38" i="26"/>
  <c r="AC38" i="26"/>
  <c r="AD38" i="26"/>
  <c r="AE38" i="26"/>
  <c r="AF38" i="26"/>
  <c r="AG38" i="26"/>
  <c r="AH38" i="26"/>
  <c r="AI38" i="26"/>
  <c r="T38" i="26"/>
  <c r="H38" i="26"/>
  <c r="I38" i="26"/>
  <c r="J38" i="26" a="1"/>
  <c r="J38" i="26" s="1"/>
  <c r="K38" i="26"/>
  <c r="L38" i="26"/>
  <c r="M38" i="26"/>
  <c r="N38" i="26"/>
  <c r="O38" i="26" s="1"/>
  <c r="P38" i="26"/>
  <c r="Q38" i="26"/>
  <c r="R38" i="26" s="1"/>
  <c r="S38" i="26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AJ41" i="11"/>
  <c r="U41" i="11"/>
  <c r="H41" i="11"/>
  <c r="I41" i="11"/>
  <c r="J41" i="11" a="1"/>
  <c r="J41" i="11" s="1"/>
  <c r="K41" i="11" a="1"/>
  <c r="K41" i="11" s="1"/>
  <c r="L41" i="11"/>
  <c r="M41" i="11"/>
  <c r="N41" i="11"/>
  <c r="O41" i="11"/>
  <c r="P41" i="11" s="1"/>
  <c r="R41" i="11"/>
  <c r="S41" i="11" s="1"/>
  <c r="T41" i="11"/>
  <c r="AA523" i="27"/>
  <c r="AB523" i="27"/>
  <c r="AC523" i="27"/>
  <c r="AD523" i="27"/>
  <c r="AA524" i="27"/>
  <c r="AB524" i="27"/>
  <c r="AC524" i="27"/>
  <c r="AD524" i="27"/>
  <c r="AA525" i="27"/>
  <c r="AB525" i="27"/>
  <c r="AC525" i="27"/>
  <c r="AD525" i="27"/>
  <c r="AA526" i="27"/>
  <c r="AB526" i="27"/>
  <c r="AC526" i="27"/>
  <c r="AD526" i="27"/>
  <c r="AA527" i="27"/>
  <c r="AB527" i="27"/>
  <c r="AC527" i="27"/>
  <c r="AD527" i="27"/>
  <c r="AA528" i="27"/>
  <c r="AB528" i="27"/>
  <c r="AC528" i="27"/>
  <c r="AD528" i="27"/>
  <c r="AA529" i="27"/>
  <c r="AB529" i="27"/>
  <c r="AC529" i="27"/>
  <c r="AD529" i="27"/>
  <c r="AA530" i="27"/>
  <c r="AB530" i="27"/>
  <c r="AC530" i="27"/>
  <c r="AD530" i="27"/>
  <c r="AA531" i="27"/>
  <c r="AB531" i="27"/>
  <c r="AC531" i="27"/>
  <c r="AD531" i="27"/>
  <c r="AA532" i="27"/>
  <c r="AB532" i="27"/>
  <c r="AC532" i="27"/>
  <c r="AD532" i="27"/>
  <c r="AA533" i="27"/>
  <c r="AB533" i="27"/>
  <c r="AC533" i="27"/>
  <c r="AD533" i="27"/>
  <c r="AA534" i="27"/>
  <c r="AB534" i="27"/>
  <c r="AC534" i="27"/>
  <c r="AD534" i="27"/>
  <c r="AA535" i="27"/>
  <c r="AB535" i="27"/>
  <c r="AC535" i="27"/>
  <c r="AD535" i="27"/>
  <c r="AA536" i="27"/>
  <c r="AB536" i="27"/>
  <c r="AC536" i="27"/>
  <c r="AD536" i="27"/>
  <c r="AA537" i="27"/>
  <c r="AB537" i="27"/>
  <c r="AC537" i="27"/>
  <c r="AD537" i="27"/>
  <c r="AA538" i="27"/>
  <c r="AB538" i="27"/>
  <c r="AC538" i="27"/>
  <c r="AD538" i="27"/>
  <c r="AA1967" i="10"/>
  <c r="AB1967" i="10"/>
  <c r="AC1967" i="10"/>
  <c r="AD1967" i="10"/>
  <c r="AA1968" i="10"/>
  <c r="AB1968" i="10"/>
  <c r="AC1968" i="10"/>
  <c r="AD1968" i="10"/>
  <c r="AA1969" i="10"/>
  <c r="AB1969" i="10"/>
  <c r="AC1969" i="10"/>
  <c r="AD1969" i="10"/>
  <c r="AA1970" i="10"/>
  <c r="AB1970" i="10"/>
  <c r="AC1970" i="10"/>
  <c r="AD1970" i="10"/>
  <c r="AA1971" i="10"/>
  <c r="AB1971" i="10"/>
  <c r="AC1971" i="10"/>
  <c r="AD1971" i="10"/>
  <c r="AA1972" i="10"/>
  <c r="AB1972" i="10"/>
  <c r="AC1972" i="10"/>
  <c r="AD1972" i="10"/>
  <c r="AA1973" i="10"/>
  <c r="AB1973" i="10"/>
  <c r="AC1973" i="10"/>
  <c r="AD1973" i="10"/>
  <c r="AA1974" i="10"/>
  <c r="AB1974" i="10"/>
  <c r="AC1974" i="10"/>
  <c r="AD1974" i="10"/>
  <c r="AA1975" i="10"/>
  <c r="AB1975" i="10"/>
  <c r="AC1975" i="10"/>
  <c r="AD1975" i="10"/>
  <c r="AA1976" i="10"/>
  <c r="AB1976" i="10"/>
  <c r="AC1976" i="10"/>
  <c r="AD1976" i="10"/>
  <c r="AA1977" i="10"/>
  <c r="AB1977" i="10"/>
  <c r="AC1977" i="10"/>
  <c r="AD1977" i="10"/>
  <c r="AA1978" i="10"/>
  <c r="AB1978" i="10"/>
  <c r="AC1978" i="10"/>
  <c r="AD1978" i="10"/>
  <c r="AA1979" i="10"/>
  <c r="AB1979" i="10"/>
  <c r="AC1979" i="10"/>
  <c r="AD1979" i="10"/>
  <c r="AA1980" i="10"/>
  <c r="AB1980" i="10"/>
  <c r="AC1980" i="10"/>
  <c r="AD1980" i="10"/>
  <c r="AA1981" i="10"/>
  <c r="AB1981" i="10"/>
  <c r="AC1981" i="10"/>
  <c r="AD1981" i="10"/>
  <c r="AA1982" i="10"/>
  <c r="AB1982" i="10"/>
  <c r="Q41" i="11" s="1"/>
  <c r="AC1982" i="10"/>
  <c r="AD1982" i="10"/>
  <c r="AA507" i="27"/>
  <c r="AB507" i="27"/>
  <c r="AC507" i="27"/>
  <c r="AD507" i="27"/>
  <c r="AA508" i="27"/>
  <c r="AB508" i="27"/>
  <c r="AC508" i="27"/>
  <c r="AD508" i="27"/>
  <c r="AA509" i="27"/>
  <c r="AB509" i="27"/>
  <c r="AC509" i="27"/>
  <c r="AD509" i="27"/>
  <c r="AA510" i="27"/>
  <c r="AB510" i="27"/>
  <c r="AC510" i="27"/>
  <c r="AD510" i="27"/>
  <c r="AA511" i="27"/>
  <c r="AB511" i="27"/>
  <c r="AC511" i="27"/>
  <c r="AD511" i="27"/>
  <c r="AA512" i="27"/>
  <c r="AB512" i="27"/>
  <c r="AC512" i="27"/>
  <c r="AD512" i="27"/>
  <c r="AA513" i="27"/>
  <c r="AB513" i="27"/>
  <c r="AC513" i="27"/>
  <c r="AD513" i="27"/>
  <c r="AA514" i="27"/>
  <c r="AB514" i="27"/>
  <c r="AC514" i="27"/>
  <c r="AD514" i="27"/>
  <c r="AA515" i="27"/>
  <c r="AB515" i="27"/>
  <c r="AC515" i="27"/>
  <c r="AD515" i="27"/>
  <c r="AA516" i="27"/>
  <c r="AB516" i="27"/>
  <c r="AC516" i="27"/>
  <c r="AD516" i="27"/>
  <c r="AA517" i="27"/>
  <c r="AB517" i="27"/>
  <c r="AC517" i="27"/>
  <c r="AD517" i="27"/>
  <c r="AA518" i="27"/>
  <c r="AB518" i="27"/>
  <c r="AC518" i="27"/>
  <c r="AD518" i="27"/>
  <c r="AA519" i="27"/>
  <c r="AB519" i="27"/>
  <c r="AC519" i="27"/>
  <c r="AD519" i="27"/>
  <c r="AA520" i="27"/>
  <c r="AB520" i="27"/>
  <c r="AC520" i="27"/>
  <c r="AD520" i="27"/>
  <c r="AA521" i="27"/>
  <c r="AB521" i="27"/>
  <c r="AC521" i="27"/>
  <c r="AD521" i="27"/>
  <c r="AA522" i="27"/>
  <c r="AB522" i="27"/>
  <c r="AC522" i="27"/>
  <c r="AD522" i="27"/>
  <c r="AA1951" i="10"/>
  <c r="AB1951" i="10"/>
  <c r="AC1951" i="10"/>
  <c r="AD1951" i="10"/>
  <c r="AA1952" i="10"/>
  <c r="AB1952" i="10"/>
  <c r="AC1952" i="10"/>
  <c r="AD1952" i="10"/>
  <c r="AA1953" i="10"/>
  <c r="AB1953" i="10"/>
  <c r="AC1953" i="10"/>
  <c r="AD1953" i="10"/>
  <c r="AA1954" i="10"/>
  <c r="AB1954" i="10"/>
  <c r="AC1954" i="10"/>
  <c r="AD1954" i="10"/>
  <c r="AA1955" i="10"/>
  <c r="AB1955" i="10"/>
  <c r="AC1955" i="10"/>
  <c r="AD1955" i="10"/>
  <c r="AA1956" i="10"/>
  <c r="AB1956" i="10"/>
  <c r="AC1956" i="10"/>
  <c r="AD1956" i="10"/>
  <c r="AA1957" i="10"/>
  <c r="AB1957" i="10"/>
  <c r="AC1957" i="10"/>
  <c r="AD1957" i="10"/>
  <c r="AA1958" i="10"/>
  <c r="AB1958" i="10"/>
  <c r="AC1958" i="10"/>
  <c r="AD1958" i="10"/>
  <c r="AA1959" i="10"/>
  <c r="AB1959" i="10"/>
  <c r="AC1959" i="10"/>
  <c r="AD1959" i="10"/>
  <c r="AA1960" i="10"/>
  <c r="AB1960" i="10"/>
  <c r="AC1960" i="10"/>
  <c r="AD1960" i="10"/>
  <c r="AA1961" i="10"/>
  <c r="AB1961" i="10"/>
  <c r="AC1961" i="10"/>
  <c r="AD1961" i="10"/>
  <c r="AA1962" i="10"/>
  <c r="AB1962" i="10"/>
  <c r="AC1962" i="10"/>
  <c r="AD1962" i="10"/>
  <c r="AA1963" i="10"/>
  <c r="AB1963" i="10"/>
  <c r="AC1963" i="10"/>
  <c r="AD1963" i="10"/>
  <c r="AA1964" i="10"/>
  <c r="AB1964" i="10"/>
  <c r="AC1964" i="10"/>
  <c r="AD1964" i="10"/>
  <c r="AA1965" i="10"/>
  <c r="AB1965" i="10"/>
  <c r="AC1965" i="10"/>
  <c r="AD1965" i="10"/>
  <c r="AA1966" i="10"/>
  <c r="AB1966" i="10"/>
  <c r="AC1966" i="10"/>
  <c r="AD1966" i="10"/>
  <c r="AA491" i="27"/>
  <c r="AB491" i="27"/>
  <c r="AC491" i="27"/>
  <c r="AD491" i="27"/>
  <c r="AA492" i="27"/>
  <c r="AB492" i="27"/>
  <c r="AC492" i="27"/>
  <c r="AD492" i="27"/>
  <c r="AA493" i="27"/>
  <c r="AB493" i="27"/>
  <c r="AC493" i="27"/>
  <c r="AD493" i="27"/>
  <c r="AA494" i="27"/>
  <c r="AB494" i="27"/>
  <c r="AC494" i="27"/>
  <c r="AD494" i="27"/>
  <c r="AA495" i="27"/>
  <c r="AB495" i="27"/>
  <c r="AC495" i="27"/>
  <c r="AD495" i="27"/>
  <c r="AA496" i="27"/>
  <c r="AB496" i="27"/>
  <c r="AC496" i="27"/>
  <c r="AD496" i="27"/>
  <c r="AA497" i="27"/>
  <c r="AB497" i="27"/>
  <c r="AC497" i="27"/>
  <c r="AD497" i="27"/>
  <c r="AA498" i="27"/>
  <c r="AB498" i="27"/>
  <c r="AC498" i="27"/>
  <c r="AD498" i="27"/>
  <c r="AA499" i="27"/>
  <c r="AB499" i="27"/>
  <c r="AC499" i="27"/>
  <c r="AD499" i="27"/>
  <c r="AA500" i="27"/>
  <c r="AB500" i="27"/>
  <c r="AC500" i="27"/>
  <c r="AD500" i="27"/>
  <c r="AA501" i="27"/>
  <c r="AB501" i="27"/>
  <c r="AC501" i="27"/>
  <c r="AD501" i="27"/>
  <c r="AA502" i="27"/>
  <c r="AB502" i="27"/>
  <c r="AC502" i="27"/>
  <c r="AD502" i="27"/>
  <c r="AA503" i="27"/>
  <c r="AB503" i="27"/>
  <c r="AC503" i="27"/>
  <c r="AD503" i="27"/>
  <c r="AA504" i="27"/>
  <c r="AB504" i="27"/>
  <c r="AC504" i="27"/>
  <c r="AD504" i="27"/>
  <c r="AA505" i="27"/>
  <c r="AB505" i="27"/>
  <c r="AC505" i="27"/>
  <c r="AD505" i="27"/>
  <c r="AA506" i="27"/>
  <c r="AB506" i="27"/>
  <c r="AC506" i="27"/>
  <c r="AD506" i="27"/>
  <c r="AA1935" i="10"/>
  <c r="AB1935" i="10"/>
  <c r="AC1935" i="10"/>
  <c r="AD1935" i="10"/>
  <c r="AA1936" i="10"/>
  <c r="AB1936" i="10"/>
  <c r="AC1936" i="10"/>
  <c r="AD1936" i="10"/>
  <c r="AA1937" i="10"/>
  <c r="AB1937" i="10"/>
  <c r="AC1937" i="10"/>
  <c r="AD1937" i="10"/>
  <c r="AA1938" i="10"/>
  <c r="AB1938" i="10"/>
  <c r="AC1938" i="10"/>
  <c r="AD1938" i="10"/>
  <c r="AA1939" i="10"/>
  <c r="AB1939" i="10"/>
  <c r="AC1939" i="10"/>
  <c r="AD1939" i="10"/>
  <c r="AA1940" i="10"/>
  <c r="AB1940" i="10"/>
  <c r="AC1940" i="10"/>
  <c r="AD1940" i="10"/>
  <c r="AA1941" i="10"/>
  <c r="AB1941" i="10"/>
  <c r="AC1941" i="10"/>
  <c r="AD1941" i="10"/>
  <c r="AA1942" i="10"/>
  <c r="AB1942" i="10"/>
  <c r="AC1942" i="10"/>
  <c r="AD1942" i="10"/>
  <c r="AA1943" i="10"/>
  <c r="AB1943" i="10"/>
  <c r="AC1943" i="10"/>
  <c r="AD1943" i="10"/>
  <c r="AA1944" i="10"/>
  <c r="AB1944" i="10"/>
  <c r="AC1944" i="10"/>
  <c r="AD1944" i="10"/>
  <c r="AA1945" i="10"/>
  <c r="AB1945" i="10"/>
  <c r="AC1945" i="10"/>
  <c r="AD1945" i="10"/>
  <c r="AA1946" i="10"/>
  <c r="AB1946" i="10"/>
  <c r="AC1946" i="10"/>
  <c r="AD1946" i="10"/>
  <c r="AA1947" i="10"/>
  <c r="AB1947" i="10"/>
  <c r="AC1947" i="10"/>
  <c r="AD1947" i="10"/>
  <c r="AA1948" i="10"/>
  <c r="AB1948" i="10"/>
  <c r="AC1948" i="10"/>
  <c r="AD1948" i="10"/>
  <c r="AA1949" i="10"/>
  <c r="AB1949" i="10"/>
  <c r="AC1949" i="10"/>
  <c r="AD1949" i="10"/>
  <c r="AA1950" i="10"/>
  <c r="AB1950" i="10"/>
  <c r="AC1950" i="10"/>
  <c r="AD1950" i="10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T61" i="26"/>
  <c r="H61" i="26"/>
  <c r="I61" i="26"/>
  <c r="J61" i="26" a="1"/>
  <c r="J61" i="26" s="1"/>
  <c r="K61" i="26"/>
  <c r="L61" i="26"/>
  <c r="M61" i="26"/>
  <c r="N61" i="26"/>
  <c r="O61" i="26" s="1"/>
  <c r="P61" i="26"/>
  <c r="Q61" i="26"/>
  <c r="R61" i="26" s="1"/>
  <c r="S61" i="26"/>
  <c r="U51" i="26"/>
  <c r="V51" i="26"/>
  <c r="W51" i="26"/>
  <c r="X51" i="26"/>
  <c r="Y51" i="26"/>
  <c r="Z51" i="26"/>
  <c r="AA51" i="26"/>
  <c r="AB51" i="26"/>
  <c r="AC51" i="26"/>
  <c r="AD51" i="26"/>
  <c r="AE51" i="26"/>
  <c r="AF51" i="26"/>
  <c r="AG51" i="26"/>
  <c r="AH51" i="26"/>
  <c r="AI51" i="26"/>
  <c r="T51" i="26"/>
  <c r="H51" i="26"/>
  <c r="I51" i="26"/>
  <c r="J51" i="26" a="1"/>
  <c r="J51" i="26" s="1"/>
  <c r="K51" i="26"/>
  <c r="L51" i="26"/>
  <c r="M51" i="26"/>
  <c r="N51" i="26"/>
  <c r="O51" i="26" s="1"/>
  <c r="P51" i="26"/>
  <c r="Q51" i="26"/>
  <c r="R51" i="26" s="1"/>
  <c r="S51" i="26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AJ68" i="11"/>
  <c r="U68" i="11"/>
  <c r="H68" i="11"/>
  <c r="I68" i="11"/>
  <c r="J68" i="11" a="1"/>
  <c r="J68" i="11" s="1"/>
  <c r="K68" i="11" a="1"/>
  <c r="K68" i="11" s="1"/>
  <c r="L68" i="11"/>
  <c r="M68" i="11"/>
  <c r="N68" i="11"/>
  <c r="O68" i="11"/>
  <c r="P68" i="11" s="1"/>
  <c r="Q68" i="11"/>
  <c r="R68" i="11"/>
  <c r="S68" i="11" s="1"/>
  <c r="T68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AJ57" i="11"/>
  <c r="U57" i="11"/>
  <c r="H57" i="11"/>
  <c r="I57" i="11"/>
  <c r="J57" i="11" a="1"/>
  <c r="J57" i="11" s="1"/>
  <c r="K57" i="11" a="1"/>
  <c r="K57" i="11" s="1"/>
  <c r="L57" i="11"/>
  <c r="M57" i="11"/>
  <c r="O57" i="11"/>
  <c r="P57" i="11" s="1"/>
  <c r="Q57" i="11"/>
  <c r="R57" i="11"/>
  <c r="S57" i="11" s="1"/>
  <c r="T57" i="11"/>
  <c r="AA477" i="27"/>
  <c r="AB477" i="27"/>
  <c r="AC477" i="27"/>
  <c r="AD477" i="27"/>
  <c r="AA478" i="27"/>
  <c r="AB478" i="27"/>
  <c r="AC478" i="27"/>
  <c r="AD478" i="27"/>
  <c r="AA479" i="27"/>
  <c r="AB479" i="27"/>
  <c r="AC479" i="27"/>
  <c r="AD479" i="27"/>
  <c r="AA480" i="27"/>
  <c r="AB480" i="27"/>
  <c r="AC480" i="27"/>
  <c r="AD480" i="27"/>
  <c r="AA481" i="27"/>
  <c r="AB481" i="27"/>
  <c r="AC481" i="27"/>
  <c r="AD481" i="27"/>
  <c r="AA482" i="27"/>
  <c r="AB482" i="27"/>
  <c r="AC482" i="27"/>
  <c r="AD482" i="27"/>
  <c r="AA483" i="27"/>
  <c r="AB483" i="27"/>
  <c r="AC483" i="27"/>
  <c r="AD483" i="27"/>
  <c r="AA484" i="27"/>
  <c r="AB484" i="27"/>
  <c r="AC484" i="27"/>
  <c r="AD484" i="27"/>
  <c r="AA485" i="27"/>
  <c r="AB485" i="27"/>
  <c r="AC485" i="27"/>
  <c r="AD485" i="27"/>
  <c r="AA486" i="27"/>
  <c r="AB486" i="27"/>
  <c r="AC486" i="27"/>
  <c r="AD486" i="27"/>
  <c r="AA487" i="27"/>
  <c r="AB487" i="27"/>
  <c r="AC487" i="27"/>
  <c r="AD487" i="27"/>
  <c r="AA488" i="27"/>
  <c r="AB488" i="27"/>
  <c r="AC488" i="27"/>
  <c r="AD488" i="27"/>
  <c r="AA489" i="27"/>
  <c r="AB489" i="27"/>
  <c r="AC489" i="27"/>
  <c r="AD489" i="27"/>
  <c r="AA490" i="27"/>
  <c r="AB490" i="27"/>
  <c r="AC490" i="27"/>
  <c r="AD490" i="27"/>
  <c r="AA1921" i="10"/>
  <c r="AB1921" i="10"/>
  <c r="AC1921" i="10"/>
  <c r="AD1921" i="10"/>
  <c r="AA1922" i="10"/>
  <c r="AB1922" i="10"/>
  <c r="AC1922" i="10"/>
  <c r="AD1922" i="10"/>
  <c r="AA1923" i="10"/>
  <c r="AB1923" i="10"/>
  <c r="AC1923" i="10"/>
  <c r="AD1923" i="10"/>
  <c r="AA1924" i="10"/>
  <c r="AB1924" i="10"/>
  <c r="AC1924" i="10"/>
  <c r="AD1924" i="10"/>
  <c r="AA1925" i="10"/>
  <c r="AB1925" i="10"/>
  <c r="AC1925" i="10"/>
  <c r="AD1925" i="10"/>
  <c r="AA1926" i="10"/>
  <c r="AB1926" i="10"/>
  <c r="AC1926" i="10"/>
  <c r="AD1926" i="10"/>
  <c r="AA1927" i="10"/>
  <c r="AB1927" i="10"/>
  <c r="AC1927" i="10"/>
  <c r="AD1927" i="10"/>
  <c r="N57" i="11" s="1"/>
  <c r="AA1928" i="10"/>
  <c r="AB1928" i="10"/>
  <c r="AC1928" i="10"/>
  <c r="AD1928" i="10"/>
  <c r="AA1929" i="10"/>
  <c r="AB1929" i="10"/>
  <c r="AC1929" i="10"/>
  <c r="AD1929" i="10"/>
  <c r="AA1930" i="10"/>
  <c r="AB1930" i="10"/>
  <c r="AC1930" i="10"/>
  <c r="AD1930" i="10"/>
  <c r="AA1931" i="10"/>
  <c r="AB1931" i="10"/>
  <c r="AC1931" i="10"/>
  <c r="AD1931" i="10"/>
  <c r="AA1932" i="10"/>
  <c r="AB1932" i="10"/>
  <c r="AC1932" i="10"/>
  <c r="AD1932" i="10"/>
  <c r="AA1933" i="10"/>
  <c r="AB1933" i="10"/>
  <c r="AC1933" i="10"/>
  <c r="AD1933" i="10"/>
  <c r="AA1934" i="10"/>
  <c r="AB1934" i="10"/>
  <c r="AC1934" i="10"/>
  <c r="AD1934" i="10"/>
  <c r="AA461" i="27"/>
  <c r="AB461" i="27"/>
  <c r="AC461" i="27"/>
  <c r="AD461" i="27"/>
  <c r="AA462" i="27"/>
  <c r="AB462" i="27"/>
  <c r="AC462" i="27"/>
  <c r="AD462" i="27"/>
  <c r="AA463" i="27"/>
  <c r="AB463" i="27"/>
  <c r="AC463" i="27"/>
  <c r="AD463" i="27"/>
  <c r="AA464" i="27"/>
  <c r="AB464" i="27"/>
  <c r="AC464" i="27"/>
  <c r="AD464" i="27"/>
  <c r="AA465" i="27"/>
  <c r="AB465" i="27"/>
  <c r="AC465" i="27"/>
  <c r="AD465" i="27"/>
  <c r="AA466" i="27"/>
  <c r="AB466" i="27"/>
  <c r="AC466" i="27"/>
  <c r="AD466" i="27"/>
  <c r="AA467" i="27"/>
  <c r="AB467" i="27"/>
  <c r="AC467" i="27"/>
  <c r="AD467" i="27"/>
  <c r="AA468" i="27"/>
  <c r="AB468" i="27"/>
  <c r="AC468" i="27"/>
  <c r="AD468" i="27"/>
  <c r="AA469" i="27"/>
  <c r="AB469" i="27"/>
  <c r="AC469" i="27"/>
  <c r="AD469" i="27"/>
  <c r="AA470" i="27"/>
  <c r="AB470" i="27"/>
  <c r="AC470" i="27"/>
  <c r="AD470" i="27"/>
  <c r="AA471" i="27"/>
  <c r="AB471" i="27"/>
  <c r="AC471" i="27"/>
  <c r="AD471" i="27"/>
  <c r="AA472" i="27"/>
  <c r="AB472" i="27"/>
  <c r="AC472" i="27"/>
  <c r="AD472" i="27"/>
  <c r="AA473" i="27"/>
  <c r="AB473" i="27"/>
  <c r="AC473" i="27"/>
  <c r="AD473" i="27"/>
  <c r="AA474" i="27"/>
  <c r="AB474" i="27"/>
  <c r="AC474" i="27"/>
  <c r="AD474" i="27"/>
  <c r="AA475" i="27"/>
  <c r="AB475" i="27"/>
  <c r="AC475" i="27"/>
  <c r="AD475" i="27"/>
  <c r="AA476" i="27"/>
  <c r="AB476" i="27"/>
  <c r="AC476" i="27"/>
  <c r="AD476" i="27"/>
  <c r="AA1905" i="10"/>
  <c r="AB1905" i="10"/>
  <c r="AC1905" i="10"/>
  <c r="AD1905" i="10"/>
  <c r="AA1906" i="10"/>
  <c r="AB1906" i="10"/>
  <c r="AC1906" i="10"/>
  <c r="AD1906" i="10"/>
  <c r="AA1907" i="10"/>
  <c r="AB1907" i="10"/>
  <c r="AC1907" i="10"/>
  <c r="AD1907" i="10"/>
  <c r="AA1908" i="10"/>
  <c r="AB1908" i="10"/>
  <c r="AC1908" i="10"/>
  <c r="AD1908" i="10"/>
  <c r="AA1909" i="10"/>
  <c r="AB1909" i="10"/>
  <c r="AC1909" i="10"/>
  <c r="AD1909" i="10"/>
  <c r="AA1910" i="10"/>
  <c r="AB1910" i="10"/>
  <c r="AC1910" i="10"/>
  <c r="AD1910" i="10"/>
  <c r="AA1911" i="10"/>
  <c r="AB1911" i="10"/>
  <c r="AC1911" i="10"/>
  <c r="AD1911" i="10"/>
  <c r="AA1912" i="10"/>
  <c r="AB1912" i="10"/>
  <c r="AC1912" i="10"/>
  <c r="AD1912" i="10"/>
  <c r="AA1913" i="10"/>
  <c r="AB1913" i="10"/>
  <c r="AC1913" i="10"/>
  <c r="AD1913" i="10"/>
  <c r="AA1914" i="10"/>
  <c r="AB1914" i="10"/>
  <c r="AC1914" i="10"/>
  <c r="AD1914" i="10"/>
  <c r="AA1915" i="10"/>
  <c r="AB1915" i="10"/>
  <c r="AC1915" i="10"/>
  <c r="AD1915" i="10"/>
  <c r="AA1916" i="10"/>
  <c r="AB1916" i="10"/>
  <c r="AC1916" i="10"/>
  <c r="AD1916" i="10"/>
  <c r="AA1917" i="10"/>
  <c r="AB1917" i="10"/>
  <c r="AC1917" i="10"/>
  <c r="AD1917" i="10"/>
  <c r="AA1918" i="10"/>
  <c r="AB1918" i="10"/>
  <c r="AC1918" i="10"/>
  <c r="AD1918" i="10"/>
  <c r="AA1919" i="10"/>
  <c r="AB1919" i="10"/>
  <c r="AC1919" i="10"/>
  <c r="AD1919" i="10"/>
  <c r="AA1920" i="10"/>
  <c r="AB1920" i="10"/>
  <c r="AC1920" i="10"/>
  <c r="AD1920" i="10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T54" i="12"/>
  <c r="G54" i="12"/>
  <c r="H54" i="12"/>
  <c r="I54" i="12" a="1"/>
  <c r="I54" i="12" s="1"/>
  <c r="J54" i="12" a="1"/>
  <c r="J54" i="12" s="1"/>
  <c r="K54" i="12"/>
  <c r="L54" i="12"/>
  <c r="M54" i="12"/>
  <c r="N54" i="12"/>
  <c r="O54" i="12" s="1"/>
  <c r="P54" i="12"/>
  <c r="Q54" i="12"/>
  <c r="R54" i="12" s="1"/>
  <c r="S54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S35" i="28"/>
  <c r="S34" i="28"/>
  <c r="S33" i="28"/>
  <c r="S32" i="28"/>
  <c r="S31" i="28"/>
  <c r="S29" i="28"/>
  <c r="S28" i="28"/>
  <c r="S27" i="28"/>
  <c r="S26" i="28"/>
  <c r="S25" i="28"/>
  <c r="S24" i="28"/>
  <c r="S23" i="28"/>
  <c r="S22" i="28"/>
  <c r="S21" i="28"/>
  <c r="S20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29" i="28"/>
  <c r="H29" i="28"/>
  <c r="I29" i="28" a="1"/>
  <c r="I29" i="28" s="1"/>
  <c r="J29" i="28"/>
  <c r="K29" i="28"/>
  <c r="L29" i="28"/>
  <c r="M29" i="28"/>
  <c r="N29" i="28" s="1"/>
  <c r="O29" i="28"/>
  <c r="P29" i="28"/>
  <c r="Q29" i="28" s="1"/>
  <c r="R29" i="28"/>
  <c r="G20" i="28"/>
  <c r="H20" i="28"/>
  <c r="I20" i="28" a="1"/>
  <c r="I20" i="28" s="1"/>
  <c r="J20" i="28"/>
  <c r="K20" i="28"/>
  <c r="L20" i="28"/>
  <c r="M20" i="28"/>
  <c r="N20" i="28" s="1"/>
  <c r="O20" i="28"/>
  <c r="P20" i="28"/>
  <c r="Q20" i="28" s="1"/>
  <c r="R20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7" i="28"/>
  <c r="G17" i="28"/>
  <c r="H17" i="28"/>
  <c r="I17" i="28" a="1"/>
  <c r="I17" i="28" s="1"/>
  <c r="J17" i="28"/>
  <c r="K17" i="28"/>
  <c r="L17" i="28"/>
  <c r="M17" i="28"/>
  <c r="N17" i="28" s="1"/>
  <c r="O17" i="28"/>
  <c r="P17" i="28"/>
  <c r="Q17" i="28" s="1"/>
  <c r="R17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32" i="28"/>
  <c r="H32" i="28"/>
  <c r="I32" i="28" a="1"/>
  <c r="I32" i="28" s="1"/>
  <c r="J32" i="28"/>
  <c r="K32" i="28"/>
  <c r="L32" i="28"/>
  <c r="M32" i="28"/>
  <c r="N32" i="28" s="1"/>
  <c r="O32" i="28"/>
  <c r="P32" i="28"/>
  <c r="Q32" i="28" s="1"/>
  <c r="R32" i="28"/>
  <c r="G26" i="28"/>
  <c r="H26" i="28"/>
  <c r="I26" i="28" a="1"/>
  <c r="I26" i="28" s="1"/>
  <c r="J26" i="28"/>
  <c r="K26" i="28"/>
  <c r="L26" i="28"/>
  <c r="M26" i="28"/>
  <c r="N26" i="28" s="1"/>
  <c r="O26" i="28"/>
  <c r="P26" i="28"/>
  <c r="Q26" i="28" s="1"/>
  <c r="R26" i="28"/>
  <c r="S40" i="28"/>
  <c r="G40" i="28"/>
  <c r="H40" i="28"/>
  <c r="I40" i="28" a="1"/>
  <c r="I40" i="28" s="1"/>
  <c r="J40" i="28"/>
  <c r="K40" i="28"/>
  <c r="L40" i="28"/>
  <c r="M40" i="28"/>
  <c r="N40" i="28" s="1"/>
  <c r="O40" i="28"/>
  <c r="P40" i="28"/>
  <c r="Q40" i="28" s="1"/>
  <c r="R40" i="28"/>
  <c r="S14" i="28"/>
  <c r="G14" i="28"/>
  <c r="H14" i="28"/>
  <c r="I14" i="28" a="1"/>
  <c r="I14" i="28" s="1"/>
  <c r="J14" i="28"/>
  <c r="K14" i="28"/>
  <c r="L14" i="28"/>
  <c r="M14" i="28"/>
  <c r="N14" i="28" s="1"/>
  <c r="O14" i="28"/>
  <c r="P14" i="28"/>
  <c r="Q14" i="28" s="1"/>
  <c r="R14" i="28"/>
  <c r="S9" i="28"/>
  <c r="G9" i="28"/>
  <c r="H9" i="28"/>
  <c r="I9" i="28" a="1"/>
  <c r="I9" i="28" s="1"/>
  <c r="J9" i="28"/>
  <c r="K9" i="28"/>
  <c r="L9" i="28"/>
  <c r="M9" i="28"/>
  <c r="N9" i="28" s="1"/>
  <c r="O9" i="28"/>
  <c r="P9" i="28"/>
  <c r="Q9" i="28" s="1"/>
  <c r="R9" i="28"/>
  <c r="G33" i="28"/>
  <c r="H33" i="28"/>
  <c r="I33" i="28" a="1"/>
  <c r="I33" i="28" s="1"/>
  <c r="J33" i="28"/>
  <c r="K33" i="28"/>
  <c r="L33" i="28"/>
  <c r="M33" i="28"/>
  <c r="N33" i="28" s="1"/>
  <c r="O33" i="28"/>
  <c r="P33" i="28"/>
  <c r="Q33" i="28" s="1"/>
  <c r="R33" i="28"/>
  <c r="G34" i="28"/>
  <c r="H34" i="28"/>
  <c r="I34" i="28" a="1"/>
  <c r="I34" i="28" s="1"/>
  <c r="J34" i="28"/>
  <c r="K34" i="28"/>
  <c r="L34" i="28"/>
  <c r="M34" i="28"/>
  <c r="N34" i="28" s="1"/>
  <c r="O34" i="28"/>
  <c r="P34" i="28"/>
  <c r="Q34" i="28" s="1"/>
  <c r="R34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2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N51" i="12"/>
  <c r="O51" i="12" s="1"/>
  <c r="Q51" i="12"/>
  <c r="R51" i="12" s="1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S52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1" i="12" s="1"/>
  <c r="AN1638" i="9"/>
  <c r="S51" i="12" s="1"/>
  <c r="AO1638" i="9"/>
  <c r="M51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2" i="12" s="1"/>
  <c r="AN1644" i="9"/>
  <c r="AO1644" i="9"/>
  <c r="M52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AC446" i="27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T26" i="26"/>
  <c r="H26" i="26"/>
  <c r="I26" i="26"/>
  <c r="J26" i="26" a="1"/>
  <c r="J26" i="26" s="1"/>
  <c r="K26" i="26"/>
  <c r="L26" i="26"/>
  <c r="M26" i="26"/>
  <c r="N26" i="26"/>
  <c r="O26" i="26" s="1"/>
  <c r="P26" i="26"/>
  <c r="Q26" i="26"/>
  <c r="R26" i="26" s="1"/>
  <c r="S26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H8" i="26"/>
  <c r="I8" i="26"/>
  <c r="J8" i="26" a="1"/>
  <c r="J8" i="26" s="1"/>
  <c r="K8" i="26"/>
  <c r="L8" i="26"/>
  <c r="M8" i="26"/>
  <c r="N8" i="26"/>
  <c r="O8" i="26" s="1"/>
  <c r="P8" i="26"/>
  <c r="Q8" i="26"/>
  <c r="R8" i="26" s="1"/>
  <c r="S8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AJ22" i="11"/>
  <c r="U22" i="11"/>
  <c r="H22" i="11"/>
  <c r="I22" i="11"/>
  <c r="J22" i="11" a="1"/>
  <c r="J22" i="11" s="1"/>
  <c r="K22" i="11" a="1"/>
  <c r="K22" i="11" s="1"/>
  <c r="L22" i="11"/>
  <c r="M22" i="11"/>
  <c r="O22" i="11"/>
  <c r="P22" i="11" s="1"/>
  <c r="R22" i="11"/>
  <c r="S22" i="11" s="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AJ56" i="11"/>
  <c r="U56" i="11"/>
  <c r="H56" i="11"/>
  <c r="I56" i="11"/>
  <c r="J56" i="11" a="1"/>
  <c r="J56" i="11" s="1"/>
  <c r="K56" i="11" a="1"/>
  <c r="K56" i="11" s="1"/>
  <c r="L56" i="11"/>
  <c r="M56" i="11"/>
  <c r="N56" i="11"/>
  <c r="O56" i="11"/>
  <c r="P56" i="11" s="1"/>
  <c r="Q56" i="11"/>
  <c r="R56" i="11"/>
  <c r="S56" i="11" s="1"/>
  <c r="T56" i="11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AG23" i="26"/>
  <c r="AH23" i="26"/>
  <c r="AI23" i="26"/>
  <c r="T23" i="26"/>
  <c r="H23" i="26"/>
  <c r="I23" i="26"/>
  <c r="J23" i="26" a="1"/>
  <c r="J23" i="26" s="1"/>
  <c r="K23" i="26"/>
  <c r="L23" i="26"/>
  <c r="M23" i="26"/>
  <c r="N23" i="26"/>
  <c r="O23" i="26" s="1"/>
  <c r="P23" i="26"/>
  <c r="Q23" i="26"/>
  <c r="R23" i="26" s="1"/>
  <c r="S23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T20" i="26"/>
  <c r="H20" i="26"/>
  <c r="I20" i="26"/>
  <c r="J20" i="26" a="1"/>
  <c r="J20" i="26" s="1"/>
  <c r="K20" i="26"/>
  <c r="L20" i="26"/>
  <c r="M20" i="26"/>
  <c r="N20" i="26"/>
  <c r="O20" i="26" s="1"/>
  <c r="P20" i="26"/>
  <c r="Q20" i="26"/>
  <c r="R20" i="26" s="1"/>
  <c r="S20" i="26"/>
  <c r="U49" i="26"/>
  <c r="V49" i="26"/>
  <c r="W49" i="26"/>
  <c r="X49" i="26"/>
  <c r="Y49" i="26"/>
  <c r="Z49" i="26"/>
  <c r="AA49" i="26"/>
  <c r="AB49" i="26"/>
  <c r="AC49" i="26"/>
  <c r="AD49" i="26"/>
  <c r="AE49" i="26"/>
  <c r="AF49" i="26"/>
  <c r="AG49" i="26"/>
  <c r="AH49" i="26"/>
  <c r="AI49" i="26"/>
  <c r="T49" i="26"/>
  <c r="H49" i="26"/>
  <c r="I49" i="26"/>
  <c r="J49" i="26" a="1"/>
  <c r="J49" i="26" s="1"/>
  <c r="K49" i="26"/>
  <c r="L49" i="26"/>
  <c r="M49" i="26"/>
  <c r="N49" i="26"/>
  <c r="O49" i="26" s="1"/>
  <c r="P49" i="26"/>
  <c r="Q49" i="26"/>
  <c r="R49" i="26" s="1"/>
  <c r="S49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Q22" i="11" s="1"/>
  <c r="AC1858" i="10"/>
  <c r="T22" i="11" s="1"/>
  <c r="AD1858" i="10"/>
  <c r="N22" i="11" s="1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41" i="28"/>
  <c r="R41" i="28"/>
  <c r="P41" i="28"/>
  <c r="Q41" i="28" s="1"/>
  <c r="O41" i="28"/>
  <c r="M41" i="28"/>
  <c r="N41" i="28" s="1"/>
  <c r="L41" i="28"/>
  <c r="K41" i="28"/>
  <c r="J41" i="28"/>
  <c r="I41" i="28" a="1"/>
  <c r="I41" i="28" s="1"/>
  <c r="H41" i="28"/>
  <c r="G41" i="28"/>
  <c r="S38" i="28"/>
  <c r="R38" i="28"/>
  <c r="P38" i="28"/>
  <c r="Q38" i="28" s="1"/>
  <c r="O38" i="28"/>
  <c r="M38" i="28"/>
  <c r="N38" i="28" s="1"/>
  <c r="L38" i="28"/>
  <c r="K38" i="28"/>
  <c r="J38" i="28"/>
  <c r="I38" i="28" a="1"/>
  <c r="I38" i="28" s="1"/>
  <c r="H38" i="28"/>
  <c r="G38" i="28"/>
  <c r="S37" i="28"/>
  <c r="R37" i="28"/>
  <c r="P37" i="28"/>
  <c r="Q37" i="28" s="1"/>
  <c r="O37" i="28"/>
  <c r="M37" i="28"/>
  <c r="N37" i="28" s="1"/>
  <c r="L37" i="28"/>
  <c r="K37" i="28"/>
  <c r="J37" i="28"/>
  <c r="I37" i="28" a="1"/>
  <c r="I37" i="28" s="1"/>
  <c r="H37" i="28"/>
  <c r="G37" i="28"/>
  <c r="S36" i="28"/>
  <c r="R36" i="28"/>
  <c r="P36" i="28"/>
  <c r="Q36" i="28" s="1"/>
  <c r="O36" i="28"/>
  <c r="M36" i="28"/>
  <c r="N36" i="28" s="1"/>
  <c r="L36" i="28"/>
  <c r="K36" i="28"/>
  <c r="J36" i="28"/>
  <c r="I36" i="28" a="1"/>
  <c r="I36" i="28" s="1"/>
  <c r="H36" i="28"/>
  <c r="G36" i="28"/>
  <c r="R31" i="28"/>
  <c r="P31" i="28"/>
  <c r="Q31" i="28" s="1"/>
  <c r="O31" i="28"/>
  <c r="M31" i="28"/>
  <c r="N31" i="28" s="1"/>
  <c r="L31" i="28"/>
  <c r="K31" i="28"/>
  <c r="J31" i="28"/>
  <c r="I31" i="28" a="1"/>
  <c r="I31" i="28" s="1"/>
  <c r="H31" i="28"/>
  <c r="G31" i="28"/>
  <c r="R28" i="28"/>
  <c r="P28" i="28"/>
  <c r="Q28" i="28" s="1"/>
  <c r="O28" i="28"/>
  <c r="M28" i="28"/>
  <c r="N28" i="28" s="1"/>
  <c r="L28" i="28"/>
  <c r="K28" i="28"/>
  <c r="J28" i="28"/>
  <c r="I28" i="28" a="1"/>
  <c r="I28" i="28" s="1"/>
  <c r="H28" i="28"/>
  <c r="G28" i="28"/>
  <c r="R27" i="28"/>
  <c r="P27" i="28"/>
  <c r="Q27" i="28" s="1"/>
  <c r="O27" i="28"/>
  <c r="M27" i="28"/>
  <c r="N27" i="28" s="1"/>
  <c r="L27" i="28"/>
  <c r="K27" i="28"/>
  <c r="J27" i="28"/>
  <c r="I27" i="28" a="1"/>
  <c r="I27" i="28" s="1"/>
  <c r="H27" i="28"/>
  <c r="G27" i="28"/>
  <c r="R25" i="28"/>
  <c r="P25" i="28"/>
  <c r="Q25" i="28" s="1"/>
  <c r="O25" i="28"/>
  <c r="M25" i="28"/>
  <c r="N25" i="28" s="1"/>
  <c r="L25" i="28"/>
  <c r="K25" i="28"/>
  <c r="J25" i="28"/>
  <c r="I25" i="28" a="1"/>
  <c r="I25" i="28" s="1"/>
  <c r="H25" i="28"/>
  <c r="G25" i="28"/>
  <c r="R24" i="28"/>
  <c r="P24" i="28"/>
  <c r="Q24" i="28" s="1"/>
  <c r="O24" i="28"/>
  <c r="M24" i="28"/>
  <c r="N24" i="28" s="1"/>
  <c r="L24" i="28"/>
  <c r="K24" i="28"/>
  <c r="J24" i="28"/>
  <c r="I24" i="28" a="1"/>
  <c r="I24" i="28" s="1"/>
  <c r="H24" i="28"/>
  <c r="G24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22" i="28"/>
  <c r="P22" i="28"/>
  <c r="Q22" i="28" s="1"/>
  <c r="O22" i="28"/>
  <c r="M22" i="28"/>
  <c r="N22" i="28" s="1"/>
  <c r="L22" i="28"/>
  <c r="K22" i="28"/>
  <c r="J22" i="28"/>
  <c r="I22" i="28" a="1"/>
  <c r="I22" i="28" s="1"/>
  <c r="H22" i="28"/>
  <c r="G22" i="28"/>
  <c r="R21" i="28"/>
  <c r="P21" i="28"/>
  <c r="Q21" i="28" s="1"/>
  <c r="O21" i="28"/>
  <c r="M21" i="28"/>
  <c r="N21" i="28" s="1"/>
  <c r="L21" i="28"/>
  <c r="K21" i="28"/>
  <c r="J21" i="28"/>
  <c r="I21" i="28" a="1"/>
  <c r="I21" i="28" s="1"/>
  <c r="H21" i="28"/>
  <c r="G21" i="28"/>
  <c r="R35" i="28"/>
  <c r="P35" i="28"/>
  <c r="Q35" i="28" s="1"/>
  <c r="O35" i="28"/>
  <c r="M35" i="28"/>
  <c r="N35" i="28" s="1"/>
  <c r="L35" i="28"/>
  <c r="K35" i="28"/>
  <c r="J35" i="28"/>
  <c r="I35" i="28" a="1"/>
  <c r="I35" i="28" s="1"/>
  <c r="H35" i="28"/>
  <c r="G35" i="28"/>
  <c r="S16" i="28"/>
  <c r="R16" i="28"/>
  <c r="P16" i="28"/>
  <c r="Q16" i="28" s="1"/>
  <c r="O16" i="28"/>
  <c r="M16" i="28"/>
  <c r="N16" i="28" s="1"/>
  <c r="L16" i="28"/>
  <c r="K16" i="28"/>
  <c r="J16" i="28"/>
  <c r="I16" i="28" a="1"/>
  <c r="I16" i="28" s="1"/>
  <c r="H16" i="28"/>
  <c r="G16" i="28"/>
  <c r="S15" i="28"/>
  <c r="R15" i="28"/>
  <c r="P15" i="28"/>
  <c r="Q15" i="28" s="1"/>
  <c r="O15" i="28"/>
  <c r="M15" i="28"/>
  <c r="N15" i="28" s="1"/>
  <c r="L15" i="28"/>
  <c r="K15" i="28"/>
  <c r="J15" i="28"/>
  <c r="I15" i="28" a="1"/>
  <c r="I15" i="28" s="1"/>
  <c r="H15" i="28"/>
  <c r="G15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2" i="28"/>
  <c r="R12" i="28"/>
  <c r="P12" i="28"/>
  <c r="Q12" i="28" s="1"/>
  <c r="O12" i="28"/>
  <c r="M12" i="28"/>
  <c r="N12" i="28" s="1"/>
  <c r="L12" i="28"/>
  <c r="K12" i="28"/>
  <c r="J12" i="28"/>
  <c r="I12" i="28" a="1"/>
  <c r="I12" i="28" s="1"/>
  <c r="H12" i="28"/>
  <c r="G12" i="28"/>
  <c r="S11" i="28"/>
  <c r="R11" i="28"/>
  <c r="P11" i="28"/>
  <c r="Q11" i="28" s="1"/>
  <c r="O11" i="28"/>
  <c r="M11" i="28"/>
  <c r="N11" i="28" s="1"/>
  <c r="L11" i="28"/>
  <c r="K11" i="28"/>
  <c r="J11" i="28"/>
  <c r="I11" i="28" a="1"/>
  <c r="I11" i="28" s="1"/>
  <c r="H11" i="28"/>
  <c r="G11" i="28"/>
  <c r="S8" i="28"/>
  <c r="R8" i="28"/>
  <c r="P8" i="28"/>
  <c r="Q8" i="28" s="1"/>
  <c r="O8" i="28"/>
  <c r="M8" i="28"/>
  <c r="N8" i="28" s="1"/>
  <c r="L8" i="28"/>
  <c r="K8" i="28"/>
  <c r="J8" i="28"/>
  <c r="I8" i="28" a="1"/>
  <c r="I8" i="28" s="1"/>
  <c r="H8" i="28"/>
  <c r="G8" i="28"/>
  <c r="S7" i="28"/>
  <c r="R7" i="28"/>
  <c r="P7" i="28"/>
  <c r="Q7" i="28" s="1"/>
  <c r="O7" i="28"/>
  <c r="M7" i="28"/>
  <c r="N7" i="28" s="1"/>
  <c r="L7" i="28"/>
  <c r="K7" i="28"/>
  <c r="J7" i="28"/>
  <c r="I7" i="28" a="1"/>
  <c r="I7" i="28" s="1"/>
  <c r="H7" i="28"/>
  <c r="G7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4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P66" i="12"/>
  <c r="N66" i="12"/>
  <c r="O66" i="12" s="1"/>
  <c r="M66" i="12"/>
  <c r="L66" i="12"/>
  <c r="K66" i="12"/>
  <c r="J66" i="12" a="1"/>
  <c r="J66" i="12" s="1"/>
  <c r="I66" i="12" a="1"/>
  <c r="I66" i="12" s="1"/>
  <c r="B62" i="25" s="1"/>
  <c r="E62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M65" i="12"/>
  <c r="L65" i="12"/>
  <c r="K65" i="12"/>
  <c r="J65" i="12" a="1"/>
  <c r="J65" i="12" s="1"/>
  <c r="I65" i="12" a="1"/>
  <c r="I65" i="12" s="1"/>
  <c r="B61" i="25" s="1"/>
  <c r="E61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L64" i="12"/>
  <c r="K64" i="12"/>
  <c r="J64" i="12" a="1"/>
  <c r="J64" i="12" s="1"/>
  <c r="I64" i="12" a="1"/>
  <c r="I64" i="12" s="1"/>
  <c r="B60" i="25" s="1"/>
  <c r="E60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9" i="25" s="1"/>
  <c r="E59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8" i="25" s="1"/>
  <c r="E58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7" i="25" s="1"/>
  <c r="E57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6" i="25" s="1"/>
  <c r="E56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5" i="25" s="1"/>
  <c r="E55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4" i="25" s="1"/>
  <c r="E54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3" i="25" s="1"/>
  <c r="E53" i="25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2" i="25" s="1"/>
  <c r="E52" i="25" s="1"/>
  <c r="H55" i="12"/>
  <c r="G55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1" i="25" s="1"/>
  <c r="E51" i="25" s="1"/>
  <c r="H53" i="12"/>
  <c r="G53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F49" i="19" a="1"/>
  <c r="E49" i="19"/>
  <c r="D49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N47" i="19"/>
  <c r="M47" i="19"/>
  <c r="L47" i="19"/>
  <c r="K47" i="19"/>
  <c r="J47" i="19"/>
  <c r="I47" i="19"/>
  <c r="H47" i="19"/>
  <c r="G47" i="19"/>
  <c r="F47" i="19"/>
  <c r="F47" i="19" a="1"/>
  <c r="E47" i="19"/>
  <c r="D47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F46" i="19" a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F45" i="19" a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F41" i="19" a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F33" i="19" a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F32" i="19" a="1"/>
  <c r="E32" i="19"/>
  <c r="D32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F30" i="19" a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F28" i="19" a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F27" i="19" a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K25" i="19"/>
  <c r="J25" i="19"/>
  <c r="I25" i="19"/>
  <c r="H25" i="19"/>
  <c r="G25" i="19"/>
  <c r="F25" i="19"/>
  <c r="F25" i="19" a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/>
  <c r="F23" i="19" a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J21" i="19"/>
  <c r="K21" i="19" s="1"/>
  <c r="I21" i="19"/>
  <c r="H21" i="19"/>
  <c r="G21" i="19"/>
  <c r="F21" i="19"/>
  <c r="F21" i="19" a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F20" i="19" a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K15" i="19"/>
  <c r="J15" i="19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/>
  <c r="F13" i="19" a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K11" i="19"/>
  <c r="J11" i="19"/>
  <c r="I11" i="19"/>
  <c r="H11" i="19"/>
  <c r="G11" i="19"/>
  <c r="F11" i="19" a="1"/>
  <c r="F11" i="19" s="1"/>
  <c r="E11" i="19"/>
  <c r="D11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/>
  <c r="F7" i="19" a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 a="1"/>
  <c r="F5" i="19" s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60" i="26"/>
  <c r="AH60" i="26"/>
  <c r="AG60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Q60" i="26"/>
  <c r="R60" i="26" s="1"/>
  <c r="P60" i="26"/>
  <c r="O60" i="26"/>
  <c r="N60" i="26"/>
  <c r="M60" i="26"/>
  <c r="L60" i="26"/>
  <c r="K60" i="26"/>
  <c r="J60" i="26" a="1"/>
  <c r="J60" i="26" s="1"/>
  <c r="I60" i="26"/>
  <c r="H60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N59" i="26"/>
  <c r="O59" i="26" s="1"/>
  <c r="M59" i="26"/>
  <c r="L59" i="26"/>
  <c r="K59" i="26"/>
  <c r="J59" i="26"/>
  <c r="J59" i="26" a="1"/>
  <c r="I59" i="26"/>
  <c r="H59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Q58" i="26"/>
  <c r="R58" i="26" s="1"/>
  <c r="P58" i="26"/>
  <c r="O58" i="26"/>
  <c r="N58" i="26"/>
  <c r="M58" i="26"/>
  <c r="L58" i="26"/>
  <c r="K58" i="26"/>
  <c r="J58" i="26" a="1"/>
  <c r="J58" i="26" s="1"/>
  <c r="I58" i="26"/>
  <c r="H58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Q57" i="26"/>
  <c r="R57" i="26" s="1"/>
  <c r="P57" i="26"/>
  <c r="N57" i="26"/>
  <c r="O57" i="26" s="1"/>
  <c r="M57" i="26"/>
  <c r="L57" i="26"/>
  <c r="K57" i="26"/>
  <c r="J57" i="26" a="1"/>
  <c r="J57" i="26" s="1"/>
  <c r="I57" i="26"/>
  <c r="H57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Q56" i="26"/>
  <c r="R56" i="26" s="1"/>
  <c r="P56" i="26"/>
  <c r="N56" i="26"/>
  <c r="O56" i="26" s="1"/>
  <c r="M56" i="26"/>
  <c r="L56" i="26"/>
  <c r="K56" i="26"/>
  <c r="J56" i="26" a="1"/>
  <c r="J56" i="26" s="1"/>
  <c r="I56" i="26"/>
  <c r="H56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Q55" i="26"/>
  <c r="R55" i="26" s="1"/>
  <c r="P55" i="26"/>
  <c r="N55" i="26"/>
  <c r="O55" i="26" s="1"/>
  <c r="M55" i="26"/>
  <c r="L55" i="26"/>
  <c r="K55" i="26"/>
  <c r="J55" i="26"/>
  <c r="J55" i="26" a="1"/>
  <c r="I55" i="26"/>
  <c r="H55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Q54" i="26"/>
  <c r="R54" i="26" s="1"/>
  <c r="P54" i="26"/>
  <c r="N54" i="26"/>
  <c r="O54" i="26" s="1"/>
  <c r="M54" i="26"/>
  <c r="L54" i="26"/>
  <c r="K54" i="26"/>
  <c r="J54" i="26"/>
  <c r="J54" i="26" a="1"/>
  <c r="I54" i="26"/>
  <c r="H54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Q53" i="26"/>
  <c r="R53" i="26" s="1"/>
  <c r="P53" i="26"/>
  <c r="N53" i="26"/>
  <c r="O53" i="26" s="1"/>
  <c r="M53" i="26"/>
  <c r="L53" i="26"/>
  <c r="K53" i="26"/>
  <c r="J53" i="26"/>
  <c r="J53" i="26" a="1"/>
  <c r="I53" i="26"/>
  <c r="H53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Q52" i="26"/>
  <c r="R52" i="26" s="1"/>
  <c r="P52" i="26"/>
  <c r="N52" i="26"/>
  <c r="O52" i="26" s="1"/>
  <c r="M52" i="26"/>
  <c r="L52" i="26"/>
  <c r="K52" i="26"/>
  <c r="J52" i="26" a="1"/>
  <c r="J52" i="26" s="1"/>
  <c r="I52" i="26"/>
  <c r="H52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Q50" i="26"/>
  <c r="R50" i="26" s="1"/>
  <c r="P50" i="26"/>
  <c r="N50" i="26"/>
  <c r="O50" i="26" s="1"/>
  <c r="M50" i="26"/>
  <c r="L50" i="26"/>
  <c r="K50" i="26"/>
  <c r="J50" i="26" a="1"/>
  <c r="J50" i="26" s="1"/>
  <c r="I50" i="26"/>
  <c r="H50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Q48" i="26"/>
  <c r="R48" i="26" s="1"/>
  <c r="P48" i="26"/>
  <c r="N48" i="26"/>
  <c r="O48" i="26" s="1"/>
  <c r="M48" i="26"/>
  <c r="L48" i="26"/>
  <c r="K48" i="26"/>
  <c r="J48" i="26" a="1"/>
  <c r="J48" i="26" s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Q47" i="26"/>
  <c r="R47" i="26" s="1"/>
  <c r="P47" i="26"/>
  <c r="N47" i="26"/>
  <c r="O47" i="26" s="1"/>
  <c r="M47" i="26"/>
  <c r="L47" i="26"/>
  <c r="K47" i="26"/>
  <c r="J47" i="26" a="1"/>
  <c r="J47" i="26" s="1"/>
  <c r="I47" i="26"/>
  <c r="H47" i="26"/>
  <c r="AI46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Q46" i="26"/>
  <c r="R46" i="26" s="1"/>
  <c r="P46" i="26"/>
  <c r="N46" i="26"/>
  <c r="O46" i="26" s="1"/>
  <c r="M46" i="26"/>
  <c r="L46" i="26"/>
  <c r="K46" i="26"/>
  <c r="J46" i="26" a="1"/>
  <c r="J46" i="26" s="1"/>
  <c r="I46" i="26"/>
  <c r="H46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Q45" i="26"/>
  <c r="R45" i="26" s="1"/>
  <c r="P45" i="26"/>
  <c r="N45" i="26"/>
  <c r="O45" i="26" s="1"/>
  <c r="M45" i="26"/>
  <c r="L45" i="26"/>
  <c r="K45" i="26"/>
  <c r="J45" i="26" a="1"/>
  <c r="J45" i="26" s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Q44" i="26"/>
  <c r="R44" i="26" s="1"/>
  <c r="P44" i="26"/>
  <c r="O44" i="26"/>
  <c r="N44" i="26"/>
  <c r="M44" i="26"/>
  <c r="L44" i="26"/>
  <c r="K44" i="26"/>
  <c r="J44" i="26" a="1"/>
  <c r="J44" i="26" s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Q43" i="26"/>
  <c r="R43" i="26" s="1"/>
  <c r="P43" i="26"/>
  <c r="N43" i="26"/>
  <c r="O43" i="26" s="1"/>
  <c r="M43" i="26"/>
  <c r="L43" i="26"/>
  <c r="K43" i="26"/>
  <c r="J43" i="26" a="1"/>
  <c r="J43" i="26" s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Q42" i="26"/>
  <c r="R42" i="26" s="1"/>
  <c r="P42" i="26"/>
  <c r="N42" i="26"/>
  <c r="O42" i="26" s="1"/>
  <c r="M42" i="26"/>
  <c r="L42" i="26"/>
  <c r="K42" i="26"/>
  <c r="J42" i="26" a="1"/>
  <c r="J42" i="26" s="1"/>
  <c r="I42" i="26"/>
  <c r="H42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Q41" i="26"/>
  <c r="R41" i="26" s="1"/>
  <c r="P41" i="26"/>
  <c r="N41" i="26"/>
  <c r="O41" i="26" s="1"/>
  <c r="M41" i="26"/>
  <c r="L41" i="26"/>
  <c r="K41" i="26"/>
  <c r="J41" i="26" a="1"/>
  <c r="J41" i="26" s="1"/>
  <c r="I41" i="26"/>
  <c r="H41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Q40" i="26"/>
  <c r="R40" i="26" s="1"/>
  <c r="P40" i="26"/>
  <c r="N40" i="26"/>
  <c r="O40" i="26" s="1"/>
  <c r="M40" i="26"/>
  <c r="L40" i="26"/>
  <c r="K40" i="26"/>
  <c r="J40" i="26" a="1"/>
  <c r="J40" i="26" s="1"/>
  <c r="I40" i="26"/>
  <c r="H40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Q39" i="26"/>
  <c r="R39" i="26" s="1"/>
  <c r="P39" i="26"/>
  <c r="N39" i="26"/>
  <c r="O39" i="26" s="1"/>
  <c r="M39" i="26"/>
  <c r="L39" i="26"/>
  <c r="K39" i="26"/>
  <c r="J39" i="26" a="1"/>
  <c r="J39" i="26" s="1"/>
  <c r="I39" i="26"/>
  <c r="H39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Q37" i="26"/>
  <c r="R37" i="26" s="1"/>
  <c r="P37" i="26"/>
  <c r="N37" i="26"/>
  <c r="O37" i="26" s="1"/>
  <c r="M37" i="26"/>
  <c r="L37" i="26"/>
  <c r="K37" i="26"/>
  <c r="J37" i="26" a="1"/>
  <c r="J37" i="26" s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Q36" i="26"/>
  <c r="R36" i="26" s="1"/>
  <c r="P36" i="26"/>
  <c r="N36" i="26"/>
  <c r="O36" i="26" s="1"/>
  <c r="M36" i="26"/>
  <c r="L36" i="26"/>
  <c r="K36" i="26"/>
  <c r="J36" i="26" a="1"/>
  <c r="J36" i="26" s="1"/>
  <c r="I36" i="26"/>
  <c r="H36" i="26"/>
  <c r="AI35" i="26"/>
  <c r="AH35" i="26"/>
  <c r="AG35" i="26"/>
  <c r="AF35" i="26"/>
  <c r="AE35" i="26"/>
  <c r="AD35" i="26"/>
  <c r="AC35" i="26"/>
  <c r="AB35" i="26"/>
  <c r="AA35" i="26"/>
  <c r="Z35" i="26"/>
  <c r="Y35" i="26"/>
  <c r="X35" i="26"/>
  <c r="W35" i="26"/>
  <c r="V35" i="26"/>
  <c r="U35" i="26"/>
  <c r="T35" i="26"/>
  <c r="S35" i="26"/>
  <c r="Q35" i="26"/>
  <c r="R35" i="26" s="1"/>
  <c r="P35" i="26"/>
  <c r="O35" i="26"/>
  <c r="N35" i="26"/>
  <c r="M35" i="26"/>
  <c r="L35" i="26"/>
  <c r="K35" i="26"/>
  <c r="J35" i="26" a="1"/>
  <c r="J35" i="26" s="1"/>
  <c r="I35" i="26"/>
  <c r="H35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Q34" i="26"/>
  <c r="R34" i="26" s="1"/>
  <c r="P34" i="26"/>
  <c r="N34" i="26"/>
  <c r="O34" i="26" s="1"/>
  <c r="M34" i="26"/>
  <c r="L34" i="26"/>
  <c r="K34" i="26"/>
  <c r="J34" i="26" a="1"/>
  <c r="J34" i="26" s="1"/>
  <c r="I34" i="26"/>
  <c r="H34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Q33" i="26"/>
  <c r="R33" i="26" s="1"/>
  <c r="P33" i="26"/>
  <c r="N33" i="26"/>
  <c r="O33" i="26" s="1"/>
  <c r="M33" i="26"/>
  <c r="L33" i="26"/>
  <c r="K33" i="26"/>
  <c r="J33" i="26" a="1"/>
  <c r="J33" i="26" s="1"/>
  <c r="I33" i="26"/>
  <c r="H33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 a="1"/>
  <c r="J31" i="26" s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 a="1"/>
  <c r="J30" i="26" s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 a="1"/>
  <c r="J29" i="26" s="1"/>
  <c r="I29" i="26"/>
  <c r="H29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Q28" i="26"/>
  <c r="R28" i="26" s="1"/>
  <c r="P28" i="26"/>
  <c r="N28" i="26"/>
  <c r="O28" i="26" s="1"/>
  <c r="M28" i="26"/>
  <c r="L28" i="26"/>
  <c r="K28" i="26"/>
  <c r="J28" i="26" a="1"/>
  <c r="J28" i="26" s="1"/>
  <c r="I28" i="26"/>
  <c r="H28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Q27" i="26"/>
  <c r="R27" i="26" s="1"/>
  <c r="P27" i="26"/>
  <c r="N27" i="26"/>
  <c r="O27" i="26" s="1"/>
  <c r="M27" i="26"/>
  <c r="L27" i="26"/>
  <c r="K27" i="26"/>
  <c r="J27" i="26" a="1"/>
  <c r="J27" i="26" s="1"/>
  <c r="I27" i="26"/>
  <c r="H27" i="26"/>
  <c r="AI25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Q25" i="26"/>
  <c r="R25" i="26" s="1"/>
  <c r="P25" i="26"/>
  <c r="N25" i="26"/>
  <c r="O25" i="26" s="1"/>
  <c r="M25" i="26"/>
  <c r="L25" i="26"/>
  <c r="K25" i="26"/>
  <c r="J25" i="26" a="1"/>
  <c r="J25" i="26" s="1"/>
  <c r="I25" i="26"/>
  <c r="H25" i="26"/>
  <c r="AI24" i="26"/>
  <c r="AH24" i="26"/>
  <c r="AG24" i="26"/>
  <c r="AF24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Q24" i="26"/>
  <c r="R24" i="26" s="1"/>
  <c r="P24" i="26"/>
  <c r="N24" i="26"/>
  <c r="O24" i="26" s="1"/>
  <c r="M24" i="26"/>
  <c r="L24" i="26"/>
  <c r="K24" i="26"/>
  <c r="J24" i="26" a="1"/>
  <c r="J24" i="26" s="1"/>
  <c r="I24" i="26"/>
  <c r="H24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Q22" i="26"/>
  <c r="R22" i="26" s="1"/>
  <c r="P22" i="26"/>
  <c r="N22" i="26"/>
  <c r="O22" i="26" s="1"/>
  <c r="M22" i="26"/>
  <c r="L22" i="26"/>
  <c r="K22" i="26"/>
  <c r="J22" i="26" a="1"/>
  <c r="J22" i="26" s="1"/>
  <c r="I22" i="26"/>
  <c r="H22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Q19" i="26"/>
  <c r="R19" i="26" s="1"/>
  <c r="P19" i="26"/>
  <c r="N19" i="26"/>
  <c r="O19" i="26" s="1"/>
  <c r="M19" i="26"/>
  <c r="L19" i="26"/>
  <c r="K19" i="26"/>
  <c r="J19" i="26" a="1"/>
  <c r="J19" i="26" s="1"/>
  <c r="I19" i="26"/>
  <c r="H19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 a="1"/>
  <c r="J18" i="26" s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Q16" i="26"/>
  <c r="R16" i="26" s="1"/>
  <c r="P16" i="26"/>
  <c r="N16" i="26"/>
  <c r="O16" i="26" s="1"/>
  <c r="M16" i="26"/>
  <c r="L16" i="26"/>
  <c r="K16" i="26"/>
  <c r="J16" i="26" a="1"/>
  <c r="J16" i="26" s="1"/>
  <c r="I16" i="26"/>
  <c r="H16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 a="1"/>
  <c r="J10" i="26" s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7" i="26"/>
  <c r="AH7" i="26"/>
  <c r="AG7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Q7" i="26"/>
  <c r="R7" i="26" s="1"/>
  <c r="P7" i="26"/>
  <c r="N7" i="26"/>
  <c r="O7" i="26" s="1"/>
  <c r="M7" i="26"/>
  <c r="L7" i="26"/>
  <c r="K7" i="26"/>
  <c r="J7" i="26" a="1"/>
  <c r="J7" i="26" s="1"/>
  <c r="I7" i="26"/>
  <c r="H7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R67" i="11"/>
  <c r="S67" i="11" s="1"/>
  <c r="Q67" i="11"/>
  <c r="O67" i="11"/>
  <c r="P67" i="11" s="1"/>
  <c r="N67" i="11"/>
  <c r="M67" i="11"/>
  <c r="L67" i="11"/>
  <c r="K67" i="11" a="1"/>
  <c r="K67" i="11" s="1"/>
  <c r="J67" i="11" a="1"/>
  <c r="J67" i="11" s="1"/>
  <c r="B44" i="22" s="1"/>
  <c r="E44" i="22" s="1"/>
  <c r="I67" i="11"/>
  <c r="H67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R66" i="11"/>
  <c r="S66" i="11" s="1"/>
  <c r="Q66" i="11"/>
  <c r="O66" i="11"/>
  <c r="P66" i="11" s="1"/>
  <c r="N66" i="11"/>
  <c r="M66" i="11"/>
  <c r="L66" i="11"/>
  <c r="K66" i="11" a="1"/>
  <c r="K66" i="11" s="1"/>
  <c r="J66" i="11" a="1"/>
  <c r="J66" i="11" s="1"/>
  <c r="I66" i="11"/>
  <c r="H66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R65" i="11"/>
  <c r="S65" i="11" s="1"/>
  <c r="Q65" i="11"/>
  <c r="O65" i="11"/>
  <c r="P65" i="11" s="1"/>
  <c r="N65" i="11"/>
  <c r="M65" i="11"/>
  <c r="L65" i="11"/>
  <c r="K65" i="11" a="1"/>
  <c r="K65" i="11" s="1"/>
  <c r="J65" i="11" a="1"/>
  <c r="J65" i="11" s="1"/>
  <c r="B7" i="22" s="1"/>
  <c r="E7" i="22" s="1"/>
  <c r="I65" i="11"/>
  <c r="H65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5" i="22" s="1"/>
  <c r="E5" i="22" s="1"/>
  <c r="I64" i="11"/>
  <c r="H64" i="11"/>
  <c r="AJ63" i="11"/>
  <c r="AI63" i="11"/>
  <c r="AH63" i="11"/>
  <c r="AG63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R63" i="11"/>
  <c r="S63" i="11" s="1"/>
  <c r="Q63" i="11"/>
  <c r="O63" i="11"/>
  <c r="P63" i="11" s="1"/>
  <c r="N63" i="11"/>
  <c r="M63" i="11"/>
  <c r="L63" i="11"/>
  <c r="K63" i="11" a="1"/>
  <c r="K63" i="11" s="1"/>
  <c r="J63" i="11" a="1"/>
  <c r="J63" i="11" s="1"/>
  <c r="B18" i="22" s="1"/>
  <c r="E18" i="22" s="1"/>
  <c r="I63" i="11"/>
  <c r="H63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56" i="22" s="1"/>
  <c r="E56" i="22" s="1"/>
  <c r="I62" i="11"/>
  <c r="H62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R61" i="11"/>
  <c r="S61" i="11" s="1"/>
  <c r="Q61" i="11"/>
  <c r="O61" i="11"/>
  <c r="P61" i="11" s="1"/>
  <c r="N61" i="11"/>
  <c r="M61" i="11"/>
  <c r="L61" i="11"/>
  <c r="K61" i="11" a="1"/>
  <c r="K61" i="11" s="1"/>
  <c r="J61" i="11" a="1"/>
  <c r="J61" i="11" s="1"/>
  <c r="B28" i="22" s="1"/>
  <c r="E28" i="22" s="1"/>
  <c r="I61" i="11"/>
  <c r="H61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B3" i="22" s="1"/>
  <c r="E3" i="22" s="1"/>
  <c r="I60" i="11"/>
  <c r="H60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29" i="22" s="1"/>
  <c r="E29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27" i="22" s="1"/>
  <c r="E27" i="22" s="1"/>
  <c r="I58" i="11"/>
  <c r="H58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4" i="22" s="1"/>
  <c r="E4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17" i="22" s="1"/>
  <c r="E17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5" i="22" s="1"/>
  <c r="E25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54" i="22" s="1"/>
  <c r="E54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15" i="22" s="1"/>
  <c r="E15" i="22" s="1"/>
  <c r="I50" i="11"/>
  <c r="H50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49" i="22" s="1"/>
  <c r="E49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24" i="22" s="1"/>
  <c r="E2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1" i="22" s="1"/>
  <c r="E11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2" i="22" s="1"/>
  <c r="E2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19" i="22" s="1"/>
  <c r="E1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53" i="22" s="1"/>
  <c r="E53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30" i="22" s="1"/>
  <c r="E30" i="22" s="1"/>
  <c r="I42" i="11"/>
  <c r="H42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3" i="22" s="1"/>
  <c r="E13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40" i="22" s="1"/>
  <c r="E40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16" i="22" s="1"/>
  <c r="E16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45" i="22" s="1"/>
  <c r="E45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33" i="22" s="1"/>
  <c r="E33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21" i="22" s="1"/>
  <c r="E21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39" i="22" s="1"/>
  <c r="E39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23" i="22" s="1"/>
  <c r="E2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42" i="22" s="1"/>
  <c r="E42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10" i="22" s="1"/>
  <c r="E10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41" i="22" s="1"/>
  <c r="E41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22" i="22" s="1"/>
  <c r="E2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9" i="22" s="1"/>
  <c r="E9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26" i="22" s="1"/>
  <c r="E26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6" i="22" s="1"/>
  <c r="E6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32" i="22" s="1"/>
  <c r="E32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31" i="22" s="1"/>
  <c r="E31" i="22" s="1"/>
  <c r="I23" i="11"/>
  <c r="H23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57" i="22" s="1"/>
  <c r="E57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14" i="22" s="1"/>
  <c r="E14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43" i="22" s="1"/>
  <c r="E43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38" i="22" s="1"/>
  <c r="E38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5" i="22" s="1"/>
  <c r="E35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7" i="22" s="1"/>
  <c r="E37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12" i="22" s="1"/>
  <c r="E12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52" i="22" s="1"/>
  <c r="E5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20" i="22" s="1"/>
  <c r="E20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48" i="22" s="1"/>
  <c r="E48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34" i="22" s="1"/>
  <c r="E34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6" i="22" s="1"/>
  <c r="E36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47" i="22" s="1"/>
  <c r="E47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51" i="22" s="1"/>
  <c r="E51" i="22" s="1"/>
  <c r="I8" i="11"/>
  <c r="H8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<sst xmlns="http://schemas.openxmlformats.org/spreadsheetml/2006/main" count="9165" uniqueCount="262">
  <si>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</si>
  <si>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</si>
  <si>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</si>
  <si>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</si>
  <si>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</si>
  <si>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</si>
  <si>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</si>
  <si>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</si>
  <si>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</si>
  <si>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</si>
  <si>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</si>
  <si>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</si>
  <si>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</si>
  <si>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</si>
  <si>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</si>
  <si>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</si>
  <si>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</si>
  <si>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</si>
  <si>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</si>
  <si>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</si>
  <si>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</si>
  <si>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</si>
  <si>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</si>
  <si>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</si>
  <si>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</si>
  <si>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</si>
  <si>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</si>
  <si>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</si>
  <si>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</si>
  <si>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</si>
  <si>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</si>
  <si>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</si>
  <si>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</si>
  <si>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</si>
  <si>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</si>
  <si>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</si>
  <si>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</si>
  <si>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</si>
  <si>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</si>
  <si>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</si>
  <si>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</si>
  <si>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</si>
  <si>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</si>
  <si>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</si>
  <si>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</si>
  <si>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</si>
  <si>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</si>
  <si>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</si>
  <si>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</si>
  <si>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</si>
  <si>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</si>
  <si>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</si>
  <si>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</si>
  <si>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</si>
  <si>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</si>
  <si>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</si>
  <si>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</si>
  <si>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</si>
  <si>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</si>
  <si>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</si>
  <si>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</si>
  <si>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</si>
  <si>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</si>
  <si>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</si>
  <si>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</si>
  <si>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</si>
  <si>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</si>
  <si>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</si>
  <si>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</si>
  <si>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</si>
  <si>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</si>
  <si>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</si>
  <si>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</si>
  <si>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</si>
  <si>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</si>
  <si>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</si>
  <si>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</si>
  <si>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</si>
  <si>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</si>
  <si>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</si>
  <si>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</si>
  <si>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</si>
  <si>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</si>
  <si>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</si>
  <si>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</si>
  <si>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</si>
  <si>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</si>
  <si>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</si>
  <si>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</si>
  <si>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</si>
  <si>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</si>
  <si>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</si>
  <si>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</si>
  <si>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</si>
  <si>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</si>
  <si>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</si>
  <si>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</si>
  <si>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</si>
  <si>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</si>
  <si>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</si>
  <si>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</si>
  <si>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</si>
  <si>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</si>
  <si>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</si>
  <si>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</si>
  <si>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</si>
  <si>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</si>
  <si>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</si>
  <si>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</si>
  <si>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</si>
  <si>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</si>
  <si>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</si>
  <si>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</si>
  <si>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</si>
  <si>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</si>
  <si>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</si>
  <si>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</si>
  <si>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</si>
  <si>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</si>
  <si>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</si>
  <si>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</si>
  <si>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</si>
  <si>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</si>
  <si>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</si>
  <si>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</si>
  <si>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</si>
  <si>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</si>
  <si>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</si>
  <si>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</si>
  <si>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</si>
  <si>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</si>
  <si>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</si>
  <si>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</si>
  <si>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</si>
  <si>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</si>
  <si>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</si>
  <si>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</si>
  <si>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</si>
  <si>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</si>
  <si>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</si>
  <si>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</si>
  <si>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</si>
  <si>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</si>
  <si>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</si>
  <si>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</si>
  <si>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</si>
  <si>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</si>
  <si>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</si>
  <si>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</si>
  <si>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</si>
  <si>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</si>
  <si>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</si>
  <si>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</si>
  <si>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</si>
  <si>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</si>
  <si>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</si>
  <si>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</si>
  <si>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</si>
  <si>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</si>
  <si>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</si>
  <si>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</si>
  <si>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</si>
  <si>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</si>
  <si>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</si>
  <si>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</si>
  <si>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</si>
  <si>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</si>
  <si>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</si>
  <si>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</si>
  <si>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</si>
  <si>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</si>
  <si>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</si>
  <si>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</si>
  <si>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</si>
  <si>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</si>
  <si>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</si>
  <si>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</si>
  <si>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</si>
  <si>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</si>
  <si>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</si>
  <si>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</si>
  <si>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</si>
  <si>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</si>
  <si>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</si>
  <si>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</si>
  <si>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</si>
  <si>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</si>
  <si>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</si>
  <si>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</si>
  <si>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</si>
  <si>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</si>
  <si>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</si>
  <si>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</si>
  <si>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</si>
  <si>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</si>
  <si>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</si>
  <si>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</si>
  <si>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</si>
  <si>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</si>
  <si>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</si>
  <si>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</si>
  <si>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</si>
  <si>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</si>
  <si>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</si>
  <si>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</si>
  <si>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</si>
  <si>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</si>
  <si>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</si>
  <si>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</si>
  <si>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</si>
  <si>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</si>
  <si>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</si>
  <si>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</si>
  <si>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</si>
  <si>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</si>
  <si>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</si>
  <si>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</si>
  <si>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</si>
  <si>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</si>
  <si>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</si>
  <si>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</si>
  <si>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</si>
  <si>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</si>
  <si>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</si>
  <si>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</si>
  <si>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</si>
  <si>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</si>
  <si>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</si>
  <si>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</si>
  <si>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</si>
  <si>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</si>
  <si>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</si>
  <si>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</si>
  <si>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</si>
  <si>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</si>
  <si>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</si>
  <si>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</si>
  <si>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</si>
  <si>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</si>
  <si>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</si>
  <si>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</si>
  <si>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</si>
  <si>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</si>
  <si>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</si>
  <si>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</si>
  <si>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</si>
  <si>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</si>
  <si>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</si>
  <si>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</si>
  <si>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</si>
  <si>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</si>
  <si>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</si>
  <si>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</si>
  <si>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</si>
  <si>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</si>
  <si>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</si>
  <si>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</si>
  <si>
    <t>Stinger</t>
  </si>
  <si>
    <t>Zheanna</t>
  </si>
  <si>
    <t>Muddlehead</t>
  </si>
  <si>
    <t>BelievedKiller</t>
  </si>
  <si>
    <t>Brokjen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</si>
</sst>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368</v>
      </c>
      <c r="I3" s="4">
        <f>AVERAGEIFS('OB History'!C:C,'OB History'!B:B,A3)</f>
        <v>12.266666666666667</v>
      </c>
      <c r="J3" s="4">
        <f t="array" ref="J3">MEDIAN(IF('OB History'!B:B=A3, 'OB History'!C:C))</f>
        <v>10.5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15</v>
      </c>
      <c r="N3" s="42">
        <f>LOOKUP(2, 1/('OB History'!$B:$B=A3), 'OB History'!$AD:$AD)</f>
        <v>0.5</v>
      </c>
      <c r="O3" s="12">
        <f>SUMIFS('OB History'!F:F,'OB History'!B:B,A3)</f>
        <v>55</v>
      </c>
      <c r="P3" s="2">
        <f>SUMIFS('OB History'!E:E,'OB History'!B:B,A3)-O3</f>
        <v>63</v>
      </c>
      <c r="Q3" s="42">
        <f>LOOKUP(2, 1/('OB History'!$B:$B=A3), 'OB History'!$AB:$AB)</f>
        <v>0.44333333333333336</v>
      </c>
      <c r="R3" s="12">
        <f>SUMIFS('OB History'!H:H,'OB History'!B:B,A3)</f>
        <v>239</v>
      </c>
      <c r="S3" s="2">
        <f>SUMIFS('OB History'!G:G,'OB History'!B:B,A3)-R3</f>
        <v>251</v>
      </c>
      <c r="T3" s="42">
        <f>LOOKUP(2, 1/('OB History'!$B:$B=A3), 'OB History'!$AC:$AC)</f>
        <v>0.47799999999999992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608</v>
      </c>
      <c r="I4" s="4">
        <f>AVERAGEIFS('OB History'!C:C,'OB History'!B:B,A4)</f>
        <v>11.054545454545455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29</v>
      </c>
      <c r="N4" s="42">
        <f>LOOKUP(2, 1/('OB History'!$B:$B=A4), 'OB History'!$AD:$AD)</f>
        <v>0.47272727272727272</v>
      </c>
      <c r="O4" s="12">
        <f>SUMIFS('OB History'!F:F,'OB History'!B:B,A4)</f>
        <v>110</v>
      </c>
      <c r="P4" s="2">
        <f>SUMIFS('OB History'!E:E,'OB History'!B:B,A4)-O4</f>
        <v>113</v>
      </c>
      <c r="Q4" s="42">
        <f>LOOKUP(2, 1/('OB History'!$B:$B=A4), 'OB History'!$AB:$AB)</f>
        <v>0.50181818181818172</v>
      </c>
      <c r="R4" s="12">
        <f>SUMIFS('OB History'!H:H,'OB History'!B:B,A4)</f>
        <v>461</v>
      </c>
      <c r="S4" s="2">
        <f>SUMIFS('OB History'!G:G,'OB History'!B:B,A4)-R4</f>
        <v>473</v>
      </c>
      <c r="T4" s="42">
        <f>LOOKUP(2, 1/('OB History'!$B:$B=A4), 'OB History'!$AC:$AC)</f>
        <v>0.49999999999999989</v>
      </c>
      <c r="U4" s="2">
        <f>COUNTIFS('OB History'!$B:$B,$A$4,'OB History'!K:K, 1)</f>
        <v>8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11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1005</v>
      </c>
      <c r="I5" s="4">
        <f>AVERAGEIFS('OB History'!C:C,'OB History'!B:B,A5)</f>
        <v>19.705882352941178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26</v>
      </c>
      <c r="M5" s="2">
        <f>COUNTIFS('OB History'!B:B,A5,'OB History'!D:D, 0)</f>
        <v>25</v>
      </c>
      <c r="N5" s="42">
        <f>LOOKUP(2, 1/('OB History'!$B:$B=A5), 'OB History'!$AD:$AD)</f>
        <v>0.50980392156862742</v>
      </c>
      <c r="O5" s="12">
        <f>SUMIFS('OB History'!F:F,'OB History'!B:B,A5)</f>
        <v>99</v>
      </c>
      <c r="P5" s="2">
        <f>SUMIFS('OB History'!E:E,'OB History'!B:B,A5)-O5</f>
        <v>107</v>
      </c>
      <c r="Q5" s="42">
        <f>LOOKUP(2, 1/('OB History'!$B:$B=A5), 'OB History'!$AB:$AB)</f>
        <v>0.47019607843137257</v>
      </c>
      <c r="R5" s="12">
        <f>SUMIFS('OB History'!H:H,'OB History'!B:B,A5)</f>
        <v>408</v>
      </c>
      <c r="S5" s="2">
        <f>SUMIFS('OB History'!G:G,'OB History'!B:B,A5)-R5</f>
        <v>433</v>
      </c>
      <c r="T5" s="42">
        <f>LOOKUP(2, 1/('OB History'!$B:$B=A5), 'OB History'!$AC:$AC)</f>
        <v>0.47941176470588232</v>
      </c>
      <c r="U5" s="2">
        <f>COUNTIFS('OB History'!$B:$B,$A$5,'OB History'!K:K, 1)</f>
        <v>4</v>
      </c>
      <c r="V5" s="2">
        <f>COUNTIFS('OB History'!$B:$B,$A$5,'OB History'!L:L, 1)</f>
        <v>6</v>
      </c>
      <c r="W5" s="2">
        <f>COUNTIFS('OB History'!$B:$B,$A$5,'OB History'!M:M, 1)</f>
        <v>4</v>
      </c>
      <c r="X5" s="2">
        <f>COUNTIFS('OB History'!$B:$B,$A$5,'OB History'!N:N, 1)</f>
        <v>13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4</v>
      </c>
      <c r="AH5" s="2">
        <f>COUNTIFS('OB History'!$B:$B,$A$5,'OB History'!X:X, 1)</f>
        <v>14</v>
      </c>
      <c r="AI5" s="2">
        <f>COUNTIFS('OB History'!$B:$B,$A$5,'OB History'!Y:Y, 1)</f>
        <v>15</v>
      </c>
      <c r="AJ5" s="2">
        <f>COUNTIFS('OB History'!$B:$B,$A$5,'OB History'!Z:Z, 1)</f>
        <v>21</v>
      </c>
    </row>
    <row r="6" spans="1:36" x14ac:dyDescent="0.25">
      <c r="A6" s="2" t="s">
        <v>247</v>
      </c>
      <c r="B6" s="2" t="s">
        <v>70</v>
      </c>
      <c r="C6" s="2" t="s">
        <v>70</v>
      </c>
      <c r="D6" s="3">
        <v>1</v>
      </c>
      <c r="E6" s="3"/>
      <c r="F6" s="3"/>
      <c r="G6" s="3"/>
      <c r="H6" s="12">
        <f>SUMIFS('OB History'!C:C,'OB History'!B:B,A6)</f>
        <v>125</v>
      </c>
      <c r="I6" s="4">
        <f>AVERAGEIFS('OB History'!C:C,'OB History'!B:B,A6)</f>
        <v>10.416666666666666</v>
      </c>
      <c r="J6" s="4">
        <f t="array" ref="J6">MEDIAN(IF('OB History'!B:B=A6, 'OB History'!C:C))</f>
        <v>10.5</v>
      </c>
      <c r="K6" s="13">
        <f t="array" ref="K6">MAX(IF('OB History'!B:B=A6, 'OB History'!C:C))</f>
        <v>19</v>
      </c>
      <c r="L6" s="12">
        <f>COUNTIFS('OB History'!B:B,A6,'OB History'!D:D, 1)</f>
        <v>6</v>
      </c>
      <c r="M6" s="2">
        <f>COUNTIFS('OB History'!B:B,A6,'OB History'!D:D, 0)</f>
        <v>6</v>
      </c>
      <c r="N6" s="42">
        <f>LOOKUP(2, 1/('OB History'!$B:$B=A6), 'OB History'!$AD:$AD)</f>
        <v>0.5</v>
      </c>
      <c r="O6" s="12">
        <f>SUMIFS('OB History'!F:F,'OB History'!B:B,A6)</f>
        <v>28</v>
      </c>
      <c r="P6" s="2">
        <f>SUMIFS('OB History'!E:E,'OB History'!B:B,A6)-O6</f>
        <v>25</v>
      </c>
      <c r="Q6" s="42">
        <f>LOOKUP(2, 1/('OB History'!$B:$B=A6), 'OB History'!$AB:$AB)</f>
        <v>0.54583333333333328</v>
      </c>
      <c r="R6" s="12">
        <f>SUMIFS('OB History'!H:H,'OB History'!B:B,A6)</f>
        <v>117</v>
      </c>
      <c r="S6" s="2">
        <f>SUMIFS('OB History'!G:G,'OB History'!B:B,A6)-R6</f>
        <v>104</v>
      </c>
      <c r="T6" s="42">
        <f>LOOKUP(2, 1/('OB History'!$B:$B=A6), 'OB History'!$AC:$AC)</f>
        <v>0.54166666666666663</v>
      </c>
      <c r="U6" s="2">
        <f>COUNTIFS('OB History'!$B:$B,$A$6,'OB History'!K:K, 1)</f>
        <v>3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4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2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3</v>
      </c>
      <c r="AH6" s="2">
        <f>COUNTIFS('OB History'!$B:$B,$A$6,'OB History'!X:X, 1)</f>
        <v>4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260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10</v>
      </c>
      <c r="I7" s="4">
        <f>AVERAGEIFS('OB History'!C:C,'OB History'!B:B,A7)</f>
        <v>5</v>
      </c>
      <c r="J7" s="4">
        <f t="array" ref="J7">MEDIAN(IF('OB History'!B:B=A7, 'OB History'!C:C))</f>
        <v>5</v>
      </c>
      <c r="K7" s="13">
        <f t="array" ref="K7">MAX(IF('OB History'!B:B=A7, 'OB History'!C:C))</f>
        <v>5</v>
      </c>
      <c r="L7" s="12">
        <f>COUNTIFS('OB History'!B:B,A7,'OB History'!D:D, 1)</f>
        <v>0</v>
      </c>
      <c r="M7" s="2">
        <f>COUNTIFS('OB History'!B:B,A7,'OB History'!D:D, 0)</f>
        <v>2</v>
      </c>
      <c r="N7" s="42">
        <f>LOOKUP(2, 1/('OB History'!$B:$B=A7), 'OB History'!$AD:$AD)</f>
        <v>0</v>
      </c>
      <c r="O7" s="12">
        <f>SUMIFS('OB History'!F:F,'OB History'!B:B,A7)</f>
        <v>3</v>
      </c>
      <c r="P7" s="2">
        <f>SUMIFS('OB History'!E:E,'OB History'!B:B,A7)-O7</f>
        <v>6</v>
      </c>
      <c r="Q7" s="42">
        <f>LOOKUP(2, 1/('OB History'!$B:$B=A7), 'OB History'!$AB:$AB)</f>
        <v>0.32500000000000001</v>
      </c>
      <c r="R7" s="12">
        <f>SUMIFS('OB History'!H:H,'OB History'!B:B,A7)</f>
        <v>14</v>
      </c>
      <c r="S7" s="2">
        <f>SUMIFS('OB History'!G:G,'OB History'!B:B,A7)-R7</f>
        <v>22</v>
      </c>
      <c r="T7" s="42">
        <f>LOOKUP(2, 1/('OB History'!$B:$B=A7), 'OB History'!$AC:$AC)</f>
        <v>0.39</v>
      </c>
      <c r="U7" s="2">
        <f>COUNTIFS('OB History'!$B:$B,$A$7,'OB History'!K:K, 1)</f>
        <v>0</v>
      </c>
      <c r="V7" s="2">
        <f>COUNTIFS('OB History'!$B:$B,$A$7,'OB History'!L:L, 1)</f>
        <v>0</v>
      </c>
      <c r="W7" s="2">
        <f>COUNTIFS('OB History'!$B:$B,$A$7,'OB History'!M:M, 1)</f>
        <v>0</v>
      </c>
      <c r="X7" s="2">
        <f>COUNTIFS('OB History'!$B:$B,$A$7,'OB History'!N:N, 1)</f>
        <v>0</v>
      </c>
      <c r="Y7" s="2">
        <f>COUNTIFS('OB History'!$B:$B,$A$7,'OB History'!O:O, 1)</f>
        <v>1</v>
      </c>
      <c r="Z7" s="2">
        <f>COUNTIFS('OB History'!$B:$B,$A$7,'OB History'!P:P, 1)</f>
        <v>0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0</v>
      </c>
      <c r="AH7" s="2">
        <f>COUNTIFS('OB History'!$B:$B,$A$7,'OB History'!X:X, 1)</f>
        <v>0</v>
      </c>
      <c r="AI7" s="2">
        <f>COUNTIFS('OB History'!$B:$B,$A$7,'OB History'!Y:Y, 1)</f>
        <v>1</v>
      </c>
      <c r="AJ7" s="2">
        <f>COUNTIFS('OB History'!$B:$B,$A$7,'OB History'!Z:Z, 1)</f>
        <v>0</v>
      </c>
    </row>
    <row r="8" spans="1:36" x14ac:dyDescent="0.25">
      <c r="A8" s="2" t="s">
        <v>65</v>
      </c>
      <c r="B8" s="2" t="s">
        <v>70</v>
      </c>
      <c r="C8" s="2" t="s">
        <v>70</v>
      </c>
      <c r="D8" s="3">
        <v>2</v>
      </c>
      <c r="E8" s="3">
        <v>1</v>
      </c>
      <c r="F8" s="3"/>
      <c r="G8" s="3"/>
      <c r="H8" s="12">
        <f>SUMIFS('OB History'!C:C,'OB History'!B:B,A8)</f>
        <v>453</v>
      </c>
      <c r="I8" s="4">
        <f>AVERAGEIFS('OB History'!C:C,'OB History'!B:B,A8)</f>
        <v>18.875</v>
      </c>
      <c r="J8" s="4">
        <f t="array" ref="J8">MEDIAN(IF('OB History'!B:B=A8, 'OB History'!C:C))</f>
        <v>19</v>
      </c>
      <c r="K8" s="13">
        <f t="array" ref="K8">MAX(IF('OB History'!B:B=A8, 'OB History'!C:C))</f>
        <v>33</v>
      </c>
      <c r="L8" s="12">
        <f>COUNTIFS('OB History'!B:B,A8,'OB History'!D:D, 1)</f>
        <v>16</v>
      </c>
      <c r="M8" s="2">
        <f>COUNTIFS('OB History'!B:B,A8,'OB History'!D:D, 0)</f>
        <v>8</v>
      </c>
      <c r="N8" s="42">
        <f>LOOKUP(2, 1/('OB History'!$B:$B=A8), 'OB History'!$AD:$AD)</f>
        <v>0.66666666666666663</v>
      </c>
      <c r="O8" s="12">
        <f>SUMIFS('OB History'!F:F,'OB History'!B:B,A8)</f>
        <v>60</v>
      </c>
      <c r="P8" s="2">
        <f>SUMIFS('OB History'!E:E,'OB History'!B:B,A8)-O8</f>
        <v>43</v>
      </c>
      <c r="Q8" s="42">
        <f>LOOKUP(2, 1/('OB History'!$B:$B=A8), 'OB History'!$AB:$AB)</f>
        <v>0.59666666666666668</v>
      </c>
      <c r="R8" s="12">
        <f>SUMIFS('OB History'!H:H,'OB History'!B:B,A8)</f>
        <v>231</v>
      </c>
      <c r="S8" s="2">
        <f>SUMIFS('OB History'!G:G,'OB History'!B:B,A8)-R8</f>
        <v>199</v>
      </c>
      <c r="T8" s="42">
        <f>LOOKUP(2, 1/('OB History'!$B:$B=A8), 'OB History'!$AC:$AC)</f>
        <v>0.54749999999999999</v>
      </c>
      <c r="U8" s="2">
        <f>COUNTIFS('OB History'!$B:$B,$A$8,'OB History'!K:K, 1)</f>
        <v>6</v>
      </c>
      <c r="V8" s="2">
        <f>COUNTIFS('OB History'!$B:$B,$A$8,'OB History'!L:L, 1)</f>
        <v>5</v>
      </c>
      <c r="W8" s="2">
        <f>COUNTIFS('OB History'!$B:$B,$A$8,'OB History'!M:M, 1)</f>
        <v>3</v>
      </c>
      <c r="X8" s="2">
        <f>COUNTIFS('OB History'!$B:$B,$A$8,'OB History'!N:N, 1)</f>
        <v>5</v>
      </c>
      <c r="Y8" s="2">
        <f>COUNTIFS('OB History'!$B:$B,$A$8,'OB History'!O:O, 1)</f>
        <v>5</v>
      </c>
      <c r="Z8" s="2">
        <f>COUNTIFS('OB History'!$B:$B,$A$8,'OB History'!P:P, 1)</f>
        <v>2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3</v>
      </c>
      <c r="AH8" s="2">
        <f>COUNTIFS('OB History'!$B:$B,$A$8,'OB History'!X:X, 1)</f>
        <v>9</v>
      </c>
      <c r="AI8" s="2">
        <f>COUNTIFS('OB History'!$B:$B,$A$8,'OB History'!Y:Y, 1)</f>
        <v>10</v>
      </c>
      <c r="AJ8" s="2">
        <f>COUNTIFS('OB History'!$B:$B,$A$8,'OB History'!Z:Z, 1)</f>
        <v>6</v>
      </c>
    </row>
    <row r="9" spans="1:36" x14ac:dyDescent="0.25">
      <c r="A9" s="2" t="s">
        <v>28</v>
      </c>
      <c r="B9" s="2" t="s">
        <v>70</v>
      </c>
      <c r="C9" s="2" t="s">
        <v>70</v>
      </c>
      <c r="D9" s="3"/>
      <c r="E9" s="3"/>
      <c r="F9" s="3"/>
      <c r="G9" s="3"/>
      <c r="H9" s="12">
        <f>SUMIFS('OB History'!C:C,'OB History'!B:B,A9)</f>
        <v>75</v>
      </c>
      <c r="I9" s="4">
        <f>AVERAGEIFS('OB History'!C:C,'OB History'!B:B,A9)</f>
        <v>10.714285714285714</v>
      </c>
      <c r="J9" s="4">
        <f t="array" ref="J9">MEDIAN(IF('OB History'!B:B=A9, 'OB History'!C:C))</f>
        <v>9</v>
      </c>
      <c r="K9" s="13">
        <f t="array" ref="K9">MAX(IF('OB History'!B:B=A9, 'OB History'!C:C))</f>
        <v>18</v>
      </c>
      <c r="L9" s="12">
        <f>COUNTIFS('OB History'!B:B,A9,'OB History'!D:D, 1)</f>
        <v>4</v>
      </c>
      <c r="M9" s="2">
        <f>COUNTIFS('OB History'!B:B,A9,'OB History'!D:D, 0)</f>
        <v>3</v>
      </c>
      <c r="N9" s="42">
        <f>LOOKUP(2, 1/('OB History'!$B:$B=A9), 'OB History'!$AD:$AD)</f>
        <v>0.5714285714285714</v>
      </c>
      <c r="O9" s="12">
        <f>SUMIFS('OB History'!F:F,'OB History'!B:B,A9)</f>
        <v>17</v>
      </c>
      <c r="P9" s="2">
        <f>SUMIFS('OB History'!E:E,'OB History'!B:B,A9)-O9</f>
        <v>12</v>
      </c>
      <c r="Q9" s="42">
        <f>LOOKUP(2, 1/('OB History'!$B:$B=A9), 'OB History'!$AB:$AB)</f>
        <v>0.62857142857142867</v>
      </c>
      <c r="R9" s="12">
        <f>SUMIFS('OB History'!H:H,'OB History'!B:B,'Old Bow v2'!A9)</f>
        <v>67</v>
      </c>
      <c r="S9" s="2">
        <f>SUMIFS('OB History'!G:G,'OB History'!B:B,'Old Bow v2'!A9)-R9</f>
        <v>54</v>
      </c>
      <c r="T9" s="42">
        <f>LOOKUP(2, 1/('OB History'!$B:$B=A9), 'OB History'!$AC:$AC)</f>
        <v>0.58571428571428563</v>
      </c>
      <c r="U9" s="2">
        <f>COUNTIFS('OB History'!$B:$B,$A$9,'OB History'!K:K, 1)</f>
        <v>0</v>
      </c>
      <c r="V9" s="2">
        <f>COUNTIFS('OB History'!$B:$B,$A$9,'OB History'!L:L, 1)</f>
        <v>3</v>
      </c>
      <c r="W9" s="2">
        <f>COUNTIFS('OB History'!$B:$B,$A$9,'OB History'!M:M, 1)</f>
        <v>0</v>
      </c>
      <c r="X9" s="2">
        <f>COUNTIFS('OB History'!$B:$B,$A$9,'OB History'!N:N, 1)</f>
        <v>2</v>
      </c>
      <c r="Y9" s="2">
        <f>COUNTIFS('OB History'!$B:$B,$A$9,'OB History'!O:O, 1)</f>
        <v>2</v>
      </c>
      <c r="Z9" s="2">
        <f>COUNTIFS('OB History'!$B:$B,$A$9,'OB History'!P:P, 1)</f>
        <v>1</v>
      </c>
      <c r="AA9" s="2">
        <f>COUNTIFS('OB History'!$B:$B,$A$9,'OB History'!Q:Q, 1)</f>
        <v>0</v>
      </c>
      <c r="AB9" s="2">
        <f>COUNTIFS('OB History'!$B:$B,$A$9,'OB History'!R:R, 1)</f>
        <v>1</v>
      </c>
      <c r="AC9" s="2">
        <f>COUNTIFS('OB History'!$B:$B,$A$9,'OB History'!S:S, 1)</f>
        <v>0</v>
      </c>
      <c r="AD9" s="2">
        <f>COUNTIFS('OB History'!$B:$B,$A$9,'OB History'!T:T, 1)</f>
        <v>0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</v>
      </c>
      <c r="AH9" s="2">
        <f>COUNTIFS('OB History'!$B:$B,$A$9,'OB History'!X:X, 1)</f>
        <v>3</v>
      </c>
      <c r="AI9" s="2">
        <f>COUNTIFS('OB History'!$B:$B,$A$9,'OB History'!Y:Y, 1)</f>
        <v>3</v>
      </c>
      <c r="AJ9" s="2">
        <f>COUNTIFS('OB History'!$B:$B,$A$9,'OB History'!Z:Z, 1)</f>
        <v>1</v>
      </c>
    </row>
    <row r="10" spans="1:36" x14ac:dyDescent="0.25">
      <c r="A10" s="2" t="s">
        <v>29</v>
      </c>
      <c r="B10" s="6" t="s">
        <v>98</v>
      </c>
      <c r="C10" s="2" t="s">
        <v>70</v>
      </c>
      <c r="D10" s="3"/>
      <c r="E10" s="3"/>
      <c r="F10" s="3"/>
      <c r="G10" s="3"/>
      <c r="H10" s="12">
        <f>SUMIFS('OB History'!C:C,'OB History'!B:B,A10)</f>
        <v>664</v>
      </c>
      <c r="I10" s="4">
        <f>AVERAGEIFS('OB History'!C:C,'OB History'!B:B,A10)</f>
        <v>11.857142857142858</v>
      </c>
      <c r="J10" s="4">
        <f t="array" ref="J10">MEDIAN(IF('OB History'!B:B=A10, 'OB History'!C:C))</f>
        <v>12</v>
      </c>
      <c r="K10" s="13">
        <f t="array" ref="K10">MAX(IF('OB History'!B:B=A10, 'OB History'!C:C))</f>
        <v>32</v>
      </c>
      <c r="L10" s="12">
        <f>COUNTIFS('OB History'!B:B,A10,'OB History'!D:D, 1)</f>
        <v>32</v>
      </c>
      <c r="M10" s="2">
        <f>COUNTIFS('OB History'!B:B,A10,'OB History'!D:D, 0)</f>
        <v>24</v>
      </c>
      <c r="N10" s="42">
        <f>LOOKUP(2, 1/('OB History'!$B:$B=A10), 'OB History'!$AD:$AD)</f>
        <v>0.5714285714285714</v>
      </c>
      <c r="O10" s="12">
        <f>SUMIFS('OB History'!F:F,'OB History'!B:B,A10)</f>
        <v>116</v>
      </c>
      <c r="P10" s="2">
        <f>SUMIFS('OB History'!E:E,'OB History'!B:B,A10)-O10</f>
        <v>112</v>
      </c>
      <c r="Q10" s="42">
        <f>LOOKUP(2, 1/('OB History'!$B:$B=A10), 'OB History'!$AB:$AB)</f>
        <v>0.49553571428571436</v>
      </c>
      <c r="R10" s="12">
        <f>SUMIFS('OB History'!H:H,'OB History'!B:B,'Old Bow v2'!A10)</f>
        <v>470</v>
      </c>
      <c r="S10" s="2">
        <f>SUMIFS('OB History'!G:G,'OB History'!B:B,'Old Bow v2'!A10)-R10</f>
        <v>466</v>
      </c>
      <c r="T10" s="42">
        <f>LOOKUP(2, 1/('OB History'!$B:$B=A10), 'OB History'!$AC:$AC)</f>
        <v>0.49464285714285711</v>
      </c>
      <c r="U10" s="2">
        <f>COUNTIFS('OB History'!$B:$B,$A$10,'OB History'!K:K, 1)</f>
        <v>10</v>
      </c>
      <c r="V10" s="2">
        <f>COUNTIFS('OB History'!$B:$B,$A$10,'OB History'!L:L, 1)</f>
        <v>9</v>
      </c>
      <c r="W10" s="2">
        <f>COUNTIFS('OB History'!$B:$B,$A$10,'OB History'!M:M, 1)</f>
        <v>3</v>
      </c>
      <c r="X10" s="2">
        <f>COUNTIFS('OB History'!$B:$B,$A$10,'OB History'!N:N, 1)</f>
        <v>17</v>
      </c>
      <c r="Y10" s="2">
        <f>COUNTIFS('OB History'!$B:$B,$A$10,'OB History'!O:O, 1)</f>
        <v>6</v>
      </c>
      <c r="Z10" s="2">
        <f>COUNTIFS('OB History'!$B:$B,$A$10,'OB History'!P:P, 1)</f>
        <v>10</v>
      </c>
      <c r="AA10" s="2">
        <f>COUNTIFS('OB History'!$B:$B,$A$10,'OB History'!Q:Q, 1)</f>
        <v>0</v>
      </c>
      <c r="AB10" s="2">
        <f>COUNTIFS('OB History'!$B:$B,$A$10,'OB History'!R:R, 1)</f>
        <v>3</v>
      </c>
      <c r="AC10" s="2">
        <f>COUNTIFS('OB History'!$B:$B,$A$10,'OB History'!S:S, 1)</f>
        <v>0</v>
      </c>
      <c r="AD10" s="2">
        <f>COUNTIFS('OB History'!$B:$B,$A$10,'OB History'!T:T, 1)</f>
        <v>1</v>
      </c>
      <c r="AE10" s="2">
        <f>COUNTIFS('OB History'!$B:$B,$A$10,'OB History'!U:U, 1)</f>
        <v>0</v>
      </c>
      <c r="AF10" s="2">
        <f>COUNTIFS('OB History'!$B:$B,$A$10,'OB History'!V:V, 1)</f>
        <v>0</v>
      </c>
      <c r="AG10" s="2">
        <f>COUNTIFS('OB History'!$B:$B,$A$10,'OB History'!W:W, 1)</f>
        <v>11</v>
      </c>
      <c r="AH10" s="2">
        <f>COUNTIFS('OB History'!$B:$B,$A$10,'OB History'!X:X, 1)</f>
        <v>19</v>
      </c>
      <c r="AI10" s="2">
        <f>COUNTIFS('OB History'!$B:$B,$A$10,'OB History'!Y:Y, 1)</f>
        <v>9</v>
      </c>
      <c r="AJ10" s="2">
        <f>COUNTIFS('OB History'!$B:$B,$A$10,'OB History'!Z:Z, 1)</f>
        <v>18</v>
      </c>
    </row>
    <row r="11" spans="1:36" x14ac:dyDescent="0.25">
      <c r="A11" s="2" t="s">
        <v>17</v>
      </c>
      <c r="B11" s="2" t="s">
        <v>70</v>
      </c>
      <c r="C11" s="2" t="s">
        <v>70</v>
      </c>
      <c r="D11" s="3">
        <v>1</v>
      </c>
      <c r="E11" s="3">
        <v>1</v>
      </c>
      <c r="F11" s="3"/>
      <c r="G11" s="3"/>
      <c r="H11" s="12">
        <f>SUMIFS('OB History'!C:C,'OB History'!B:B,A11)</f>
        <v>737</v>
      </c>
      <c r="I11" s="4">
        <f>AVERAGEIFS('OB History'!C:C,'OB History'!B:B,A11)</f>
        <v>11.887096774193548</v>
      </c>
      <c r="J11" s="4">
        <f t="array" ref="J11">MEDIAN(IF('OB History'!B:B=A11, 'OB History'!C:C))</f>
        <v>11</v>
      </c>
      <c r="K11" s="13">
        <f t="array" ref="K11">MAX(IF('OB History'!B:B=A11, 'OB History'!C:C))</f>
        <v>26</v>
      </c>
      <c r="L11" s="12">
        <f>COUNTIFS('OB History'!B:B,A11,'OB History'!D:D, 1)</f>
        <v>28</v>
      </c>
      <c r="M11" s="2">
        <f>COUNTIFS('OB History'!B:B,A11,'OB History'!D:D, 0)</f>
        <v>34</v>
      </c>
      <c r="N11" s="42">
        <f>LOOKUP(2, 1/('OB History'!$B:$B=A11), 'OB History'!$AD:$AD)</f>
        <v>0.45161290322580644</v>
      </c>
      <c r="O11" s="12">
        <f>SUMIFS('OB History'!F:F,'OB History'!B:B,A11)</f>
        <v>124</v>
      </c>
      <c r="P11" s="2">
        <f>SUMIFS('OB History'!E:E,'OB History'!B:B,A11)-O11</f>
        <v>135</v>
      </c>
      <c r="Q11" s="42">
        <f>LOOKUP(2, 1/('OB History'!$B:$B=A11), 'OB History'!$AB:$AB)</f>
        <v>0.47661290322580641</v>
      </c>
      <c r="R11" s="12">
        <f>SUMIFS('OB History'!H:H,'OB History'!B:B,'Old Bow v2'!A11)</f>
        <v>519</v>
      </c>
      <c r="S11" s="2">
        <f>SUMIFS('OB History'!G:G,'OB History'!B:B,'Old Bow v2'!A11)-R11</f>
        <v>550</v>
      </c>
      <c r="T11" s="42">
        <f>LOOKUP(2, 1/('OB History'!$B:$B=A11), 'OB History'!$AC:$AC)</f>
        <v>0.48064516129032264</v>
      </c>
      <c r="U11" s="2">
        <f>COUNTIFS('OB History'!$B:$B,$A$11,'OB History'!K:K, 1)</f>
        <v>9</v>
      </c>
      <c r="V11" s="2">
        <f>COUNTIFS('OB History'!$B:$B,$A$11,'OB History'!L:L, 1)</f>
        <v>8</v>
      </c>
      <c r="W11" s="2">
        <f>COUNTIFS('OB History'!$B:$B,$A$11,'OB History'!M:M, 1)</f>
        <v>2</v>
      </c>
      <c r="X11" s="2">
        <f>COUNTIFS('OB History'!$B:$B,$A$11,'OB History'!N:N, 1)</f>
        <v>18</v>
      </c>
      <c r="Y11" s="2">
        <f>COUNTIFS('OB History'!$B:$B,$A$11,'OB History'!O:O, 1)</f>
        <v>4</v>
      </c>
      <c r="Z11" s="2">
        <f>COUNTIFS('OB History'!$B:$B,$A$11,'OB History'!P:P, 1)</f>
        <v>11</v>
      </c>
      <c r="AA11" s="2">
        <f>COUNTIFS('OB History'!$B:$B,$A$11,'OB History'!Q:Q, 1)</f>
        <v>2</v>
      </c>
      <c r="AB11" s="2">
        <f>COUNTIFS('OB History'!$B:$B,$A$11,'OB History'!R:R, 1)</f>
        <v>2</v>
      </c>
      <c r="AC11" s="2">
        <f>COUNTIFS('OB History'!$B:$B,$A$11,'OB History'!S:S, 1)</f>
        <v>1</v>
      </c>
      <c r="AD11" s="2">
        <f>COUNTIFS('OB History'!$B:$B,$A$11,'OB History'!T:T, 1)</f>
        <v>0</v>
      </c>
      <c r="AE11" s="2">
        <f>COUNTIFS('OB History'!$B:$B,$A$11,'OB History'!U:U, 1)</f>
        <v>1</v>
      </c>
      <c r="AF11" s="2">
        <f>COUNTIFS('OB History'!$B:$B,$A$11,'OB History'!V:V, 1)</f>
        <v>1</v>
      </c>
      <c r="AG11" s="2">
        <f>COUNTIFS('OB History'!$B:$B,$A$11,'OB History'!W:W, 1)</f>
        <v>9</v>
      </c>
      <c r="AH11" s="2">
        <f>COUNTIFS('OB History'!$B:$B,$A$11,'OB History'!X:X, 1)</f>
        <v>23</v>
      </c>
      <c r="AI11" s="2">
        <f>COUNTIFS('OB History'!$B:$B,$A$11,'OB History'!Y:Y, 1)</f>
        <v>9</v>
      </c>
      <c r="AJ11" s="2">
        <f>COUNTIFS('OB History'!$B:$B,$A$11,'OB History'!Z:Z, 1)</f>
        <v>23</v>
      </c>
    </row>
    <row r="12" spans="1:36" x14ac:dyDescent="0.25">
      <c r="A12" s="1" t="s">
        <v>36</v>
      </c>
      <c r="B12" s="6" t="s">
        <v>54</v>
      </c>
      <c r="C12" s="2" t="s">
        <v>70</v>
      </c>
      <c r="D12" s="3"/>
      <c r="E12" s="3">
        <v>1</v>
      </c>
      <c r="F12" s="3"/>
      <c r="G12" s="3"/>
      <c r="H12" s="12">
        <f>SUMIFS('OB History'!C:C,'OB History'!B:B,A12)</f>
        <v>228</v>
      </c>
      <c r="I12" s="4">
        <f>AVERAGEIFS('OB History'!C:C,'OB History'!B:B,A12)</f>
        <v>14.25</v>
      </c>
      <c r="J12" s="4">
        <f t="array" ref="J12">MEDIAN(IF('OB History'!B:B=A12, 'OB History'!C:C))</f>
        <v>12</v>
      </c>
      <c r="K12" s="13">
        <f t="array" ref="K12">MAX(IF('OB History'!B:B=A12, 'OB History'!C:C))</f>
        <v>42</v>
      </c>
      <c r="L12" s="12">
        <f>COUNTIFS('OB History'!B:B,A12,'OB History'!D:D, 1)</f>
        <v>6</v>
      </c>
      <c r="M12" s="2">
        <f>COUNTIFS('OB History'!B:B,A12,'OB History'!D:D, 0)</f>
        <v>10</v>
      </c>
      <c r="N12" s="42">
        <f>LOOKUP(2, 1/('OB History'!$B:$B=A12), 'OB History'!$AD:$AD)</f>
        <v>0.375</v>
      </c>
      <c r="O12" s="12">
        <f>SUMIFS('OB History'!F:F,'OB History'!B:B,A12)</f>
        <v>29</v>
      </c>
      <c r="P12" s="2">
        <f>SUMIFS('OB History'!E:E,'OB History'!B:B,A12)-O12</f>
        <v>37</v>
      </c>
      <c r="Q12" s="42">
        <f>LOOKUP(2, 1/('OB History'!$B:$B=A12), 'OB History'!$AB:$AB)</f>
        <v>0.42500000000000004</v>
      </c>
      <c r="R12" s="12">
        <f>SUMIFS('OB History'!H:H,'OB History'!B:B,'Old Bow v2'!A12)</f>
        <v>122</v>
      </c>
      <c r="S12" s="2">
        <f>SUMIFS('OB History'!G:G,'OB History'!B:B,'Old Bow v2'!A12)-R12</f>
        <v>145</v>
      </c>
      <c r="T12" s="42">
        <f>LOOKUP(2, 1/('OB History'!$B:$B=A12), 'OB History'!$AC:$AC)</f>
        <v>0.44812500000000005</v>
      </c>
      <c r="U12" s="2">
        <f>COUNTIFS('OB History'!$B:$B,$A$12,'OB History'!K:K, 1)</f>
        <v>5</v>
      </c>
      <c r="V12" s="2">
        <f>COUNTIFS('OB History'!$B:$B,$A$12,'OB History'!L:L, 1)</f>
        <v>2</v>
      </c>
      <c r="W12" s="2">
        <f>COUNTIFS('OB History'!$B:$B,$A$12,'OB History'!M:M, 1)</f>
        <v>3</v>
      </c>
      <c r="X12" s="2">
        <f>COUNTIFS('OB History'!$B:$B,$A$12,'OB History'!N:N, 1)</f>
        <v>3</v>
      </c>
      <c r="Y12" s="2">
        <f>COUNTIFS('OB History'!$B:$B,$A$12,'OB History'!O:O, 1)</f>
        <v>1</v>
      </c>
      <c r="Z12" s="2">
        <f>COUNTIFS('OB History'!$B:$B,$A$12,'OB History'!P:P, 1)</f>
        <v>0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1</v>
      </c>
      <c r="AG12" s="2">
        <f>COUNTIFS('OB History'!$B:$B,$A$12,'OB History'!W:W, 1)</f>
        <v>3</v>
      </c>
      <c r="AH12" s="2">
        <f>COUNTIFS('OB History'!$B:$B,$A$12,'OB History'!X:X, 1)</f>
        <v>2</v>
      </c>
      <c r="AI12" s="2">
        <f>COUNTIFS('OB History'!$B:$B,$A$12,'OB History'!Y:Y, 1)</f>
        <v>4</v>
      </c>
      <c r="AJ12" s="2">
        <f>COUNTIFS('OB History'!$B:$B,$A$12,'OB History'!Z:Z, 1)</f>
        <v>4</v>
      </c>
    </row>
    <row r="13" spans="1:36" x14ac:dyDescent="0.25">
      <c r="A13" s="1" t="s">
        <v>151</v>
      </c>
      <c r="B13" s="6" t="s">
        <v>70</v>
      </c>
      <c r="C13" s="2" t="s">
        <v>70</v>
      </c>
      <c r="D13" s="3"/>
      <c r="E13" s="3"/>
      <c r="F13" s="3"/>
      <c r="G13" s="3"/>
      <c r="H13" s="12">
        <f>SUMIFS('OB History'!C:C,'OB History'!B:B,A13)</f>
        <v>332</v>
      </c>
      <c r="I13" s="4">
        <f>AVERAGEIFS('OB History'!C:C,'OB History'!B:B,A13)</f>
        <v>17.473684210526315</v>
      </c>
      <c r="J13" s="4">
        <f t="array" ref="J13">MEDIAN(IF('OB History'!B:B=A13, 'OB History'!C:C))</f>
        <v>16</v>
      </c>
      <c r="K13" s="13">
        <f t="array" ref="K13">MAX(IF('OB History'!B:B=A13, 'OB History'!C:C))</f>
        <v>32</v>
      </c>
      <c r="L13" s="12">
        <f>COUNTIFS('OB History'!B:B,A13,'OB History'!D:D, 1)</f>
        <v>18</v>
      </c>
      <c r="M13" s="2">
        <f>COUNTIFS('OB History'!B:B,A13,'OB History'!D:D, 0)</f>
        <v>1</v>
      </c>
      <c r="N13" s="42">
        <f>LOOKUP(2, 1/('OB History'!$B:$B=A13), 'OB History'!$AD:$AD)</f>
        <v>0.94736842105263153</v>
      </c>
      <c r="O13" s="12">
        <f>SUMIFS('OB History'!F:F,'OB History'!B:B,A13)</f>
        <v>55</v>
      </c>
      <c r="P13" s="2">
        <f>SUMIFS('OB History'!E:E,'OB History'!B:B,A13)-O13</f>
        <v>18</v>
      </c>
      <c r="Q13" s="42">
        <f>LOOKUP(2, 1/('OB History'!$B:$B=A13), 'OB History'!$AB:$AB)</f>
        <v>0.77999999999999992</v>
      </c>
      <c r="R13" s="12">
        <f>SUMIFS('OB History'!H:H,'OB History'!B:B,'Old Bow v2'!A13)</f>
        <v>185</v>
      </c>
      <c r="S13" s="2">
        <f>SUMIFS('OB History'!G:G,'OB History'!B:B,'Old Bow v2'!A13)-R13</f>
        <v>121</v>
      </c>
      <c r="T13" s="42">
        <f>LOOKUP(2, 1/('OB History'!$B:$B=A13), 'OB History'!$AC:$AC)</f>
        <v>0.61894736842105269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3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2</v>
      </c>
      <c r="AA13" s="2">
        <f>COUNTIFS('OB History'!$B:$B,$A$13,'OB History'!Q:Q, 1)</f>
        <v>1</v>
      </c>
      <c r="AB13" s="2">
        <f>COUNTIFS('OB History'!$B:$B,$A$13,'OB History'!R:R, 1)</f>
        <v>1</v>
      </c>
      <c r="AC13" s="2">
        <f>COUNTIFS('OB History'!$B:$B,$A$13,'OB History'!S:S, 1)</f>
        <v>0</v>
      </c>
      <c r="AD13" s="2">
        <f>COUNTIFS('OB History'!$B:$B,$A$13,'OB History'!T:T, 1)</f>
        <v>2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9</v>
      </c>
      <c r="AI13" s="2">
        <f>COUNTIFS('OB History'!$B:$B,$A$13,'OB History'!Y:Y, 1)</f>
        <v>5</v>
      </c>
      <c r="AJ13" s="2">
        <f>COUNTIFS('OB History'!$B:$B,$A$13,'OB History'!Z:Z, 1)</f>
        <v>10</v>
      </c>
    </row>
    <row r="14" spans="1:36" x14ac:dyDescent="0.25">
      <c r="A14" s="1" t="s">
        <v>186</v>
      </c>
      <c r="B14" s="6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463</v>
      </c>
      <c r="I14" s="4">
        <f>AVERAGEIFS('OB History'!C:C,'OB History'!B:B,A14)</f>
        <v>13.617647058823529</v>
      </c>
      <c r="J14" s="4">
        <f t="array" ref="J14">MEDIAN(IF('OB History'!B:B=A14, 'OB History'!C:C))</f>
        <v>13</v>
      </c>
      <c r="K14" s="13">
        <f t="array" ref="K14">MAX(IF('OB History'!B:B=A14, 'OB History'!C:C))</f>
        <v>31</v>
      </c>
      <c r="L14" s="12">
        <f>COUNTIFS('OB History'!B:B,A14,'OB History'!D:D, 1)</f>
        <v>23</v>
      </c>
      <c r="M14" s="2">
        <f>COUNTIFS('OB History'!B:B,A14,'OB History'!D:D, 0)</f>
        <v>11</v>
      </c>
      <c r="N14" s="42">
        <f>LOOKUP(2, 1/('OB History'!$B:$B=A14), 'OB History'!$AD:$AD)</f>
        <v>0.67647058823529416</v>
      </c>
      <c r="O14" s="12">
        <f>SUMIFS('OB History'!F:F,'OB History'!B:B,A14)</f>
        <v>84</v>
      </c>
      <c r="P14" s="2">
        <f>SUMIFS('OB History'!E:E,'OB History'!B:B,A14)-O14</f>
        <v>59</v>
      </c>
      <c r="Q14" s="42">
        <f>LOOKUP(2, 1/('OB History'!$B:$B=A14), 'OB History'!$AB:$AB)</f>
        <v>0.60588235294117654</v>
      </c>
      <c r="R14" s="12">
        <f>SUMIFS('OB History'!H:H,'OB History'!B:B,'Old Bow v2'!A14)</f>
        <v>329</v>
      </c>
      <c r="S14" s="2">
        <f>SUMIFS('OB History'!G:G,'OB History'!B:B,'Old Bow v2'!A14)-R14</f>
        <v>271</v>
      </c>
      <c r="T14" s="42">
        <f>LOOKUP(2, 1/('OB History'!$B:$B=A14), 'OB History'!$AC:$AC)</f>
        <v>0.55529411764705883</v>
      </c>
      <c r="U14" s="2">
        <f>COUNTIFS('OB History'!$B:$B,$A$14,'OB History'!K:K, 1)</f>
        <v>4</v>
      </c>
      <c r="V14" s="2">
        <f>COUNTIFS('OB History'!$B:$B,$A$14,'OB History'!L:L, 1)</f>
        <v>6</v>
      </c>
      <c r="W14" s="2">
        <f>COUNTIFS('OB History'!$B:$B,$A$14,'OB History'!M:M, 1)</f>
        <v>1</v>
      </c>
      <c r="X14" s="2">
        <f>COUNTIFS('OB History'!$B:$B,$A$14,'OB History'!N:N, 1)</f>
        <v>11</v>
      </c>
      <c r="Y14" s="2">
        <f>COUNTIFS('OB History'!$B:$B,$A$14,'OB History'!O:O, 1)</f>
        <v>3</v>
      </c>
      <c r="Z14" s="2">
        <f>COUNTIFS('OB History'!$B:$B,$A$14,'OB History'!P:P, 1)</f>
        <v>4</v>
      </c>
      <c r="AA14" s="2">
        <f>COUNTIFS('OB History'!$B:$B,$A$14,'OB History'!Q:Q, 1)</f>
        <v>2</v>
      </c>
      <c r="AB14" s="2">
        <f>COUNTIFS('OB History'!$B:$B,$A$14,'OB History'!R:R, 1)</f>
        <v>5</v>
      </c>
      <c r="AC14" s="2">
        <f>COUNTIFS('OB History'!$B:$B,$A$14,'OB History'!S:S, 1)</f>
        <v>0</v>
      </c>
      <c r="AD14" s="2">
        <f>COUNTIFS('OB History'!$B:$B,$A$14,'OB History'!T:T, 1)</f>
        <v>1</v>
      </c>
      <c r="AE14" s="2">
        <f>COUNTIFS('OB History'!$B:$B,$A$14,'OB History'!U:U, 1)</f>
        <v>0</v>
      </c>
      <c r="AF14" s="2">
        <f>COUNTIFS('OB History'!$B:$B,$A$14,'OB History'!V:V, 1)</f>
        <v>0</v>
      </c>
      <c r="AG14" s="2">
        <f>COUNTIFS('OB History'!$B:$B,$A$14,'OB History'!W:W, 1)</f>
        <v>6</v>
      </c>
      <c r="AH14" s="2">
        <f>COUNTIFS('OB History'!$B:$B,$A$14,'OB History'!X:X, 1)</f>
        <v>16</v>
      </c>
      <c r="AI14" s="2">
        <f>COUNTIFS('OB History'!$B:$B,$A$14,'OB History'!Y:Y, 1)</f>
        <v>15</v>
      </c>
      <c r="AJ14" s="2">
        <f>COUNTIFS('OB History'!$B:$B,$A$14,'OB History'!Z:Z, 1)</f>
        <v>10</v>
      </c>
    </row>
    <row r="15" spans="1:36" x14ac:dyDescent="0.25">
      <c r="A15" s="2" t="s">
        <v>19</v>
      </c>
      <c r="B15" s="2" t="s">
        <v>70</v>
      </c>
      <c r="C15" s="2" t="s">
        <v>70</v>
      </c>
      <c r="D15" s="3">
        <v>2</v>
      </c>
      <c r="E15" s="3"/>
      <c r="F15" s="3"/>
      <c r="G15" s="3"/>
      <c r="H15" s="12">
        <f>SUMIFS('OB History'!C:C,'OB History'!B:B,A15)</f>
        <v>695</v>
      </c>
      <c r="I15" s="4">
        <f>AVERAGEIFS('OB History'!C:C,'OB History'!B:B,A15)</f>
        <v>18.783783783783782</v>
      </c>
      <c r="J15" s="4">
        <f t="array" ref="J15">MEDIAN(IF('OB History'!B:B=A15, 'OB History'!C:C))</f>
        <v>17</v>
      </c>
      <c r="K15" s="13">
        <f t="array" ref="K15">MAX(IF('OB History'!B:B=A15, 'OB History'!C:C))</f>
        <v>50</v>
      </c>
      <c r="L15" s="12">
        <f>COUNTIFS('OB History'!B:B,A15,'OB History'!D:D, 1)</f>
        <v>19</v>
      </c>
      <c r="M15" s="2">
        <f>COUNTIFS('OB History'!B:B,A15,'OB History'!D:D, 0)</f>
        <v>18</v>
      </c>
      <c r="N15" s="42">
        <f>LOOKUP(2, 1/('OB History'!$B:$B=A15), 'OB History'!$AD:$AD)</f>
        <v>0.51351351351351349</v>
      </c>
      <c r="O15" s="12">
        <f>SUMIFS('OB History'!F:F,'OB History'!B:B,A15)</f>
        <v>83</v>
      </c>
      <c r="P15" s="2">
        <f>SUMIFS('OB History'!E:E,'OB History'!B:B,A15)-O15</f>
        <v>73</v>
      </c>
      <c r="Q15" s="42">
        <f>LOOKUP(2, 1/('OB History'!$B:$B=A15), 'OB History'!$AB:$AB)</f>
        <v>0.54810810810810795</v>
      </c>
      <c r="R15" s="12">
        <f>SUMIFS('OB History'!H:H,'OB History'!B:B,'Old Bow v2'!A15)</f>
        <v>327</v>
      </c>
      <c r="S15" s="2">
        <f>SUMIFS('OB History'!G:G,'OB History'!B:B,'Old Bow v2'!A15)-R15</f>
        <v>324</v>
      </c>
      <c r="T15" s="42">
        <f>LOOKUP(2, 1/('OB History'!$B:$B=A15), 'OB History'!$AC:$AC)</f>
        <v>0.51054054054054054</v>
      </c>
      <c r="U15" s="2">
        <f>COUNTIFS('OB History'!$B:$B,$A$15,'OB History'!K:K, 1)</f>
        <v>4</v>
      </c>
      <c r="V15" s="2">
        <f>COUNTIFS('OB History'!$B:$B,$A$15,'OB History'!L:L, 1)</f>
        <v>4</v>
      </c>
      <c r="W15" s="2">
        <f>COUNTIFS('OB History'!$B:$B,$A$15,'OB History'!M:M, 1)</f>
        <v>1</v>
      </c>
      <c r="X15" s="2">
        <f>COUNTIFS('OB History'!$B:$B,$A$15,'OB History'!N:N, 1)</f>
        <v>10</v>
      </c>
      <c r="Y15" s="2">
        <f>COUNTIFS('OB History'!$B:$B,$A$15,'OB History'!O:O, 1)</f>
        <v>1</v>
      </c>
      <c r="Z15" s="2">
        <f>COUNTIFS('OB History'!$B:$B,$A$15,'OB History'!P:P, 1)</f>
        <v>7</v>
      </c>
      <c r="AA15" s="2">
        <f>COUNTIFS('OB History'!$B:$B,$A$15,'OB History'!Q:Q, 1)</f>
        <v>6</v>
      </c>
      <c r="AB15" s="2">
        <f>COUNTIFS('OB History'!$B:$B,$A$15,'OB History'!R:R, 1)</f>
        <v>4</v>
      </c>
      <c r="AC15" s="2">
        <f>COUNTIFS('OB History'!$B:$B,$A$15,'OB History'!S:S, 1)</f>
        <v>2</v>
      </c>
      <c r="AD15" s="2">
        <f>COUNTIFS('OB History'!$B:$B,$A$15,'OB History'!T:T, 1)</f>
        <v>1</v>
      </c>
      <c r="AE15" s="2">
        <f>COUNTIFS('OB History'!$B:$B,$A$15,'OB History'!U:U, 1)</f>
        <v>0</v>
      </c>
      <c r="AF15" s="2">
        <f>COUNTIFS('OB History'!$B:$B,$A$15,'OB History'!V:V, 1)</f>
        <v>2</v>
      </c>
      <c r="AG15" s="2">
        <f>COUNTIFS('OB History'!$B:$B,$A$15,'OB History'!W:W, 1)</f>
        <v>6</v>
      </c>
      <c r="AH15" s="2">
        <f>COUNTIFS('OB History'!$B:$B,$A$15,'OB History'!X:X, 1)</f>
        <v>13</v>
      </c>
      <c r="AI15" s="2">
        <f>COUNTIFS('OB History'!$B:$B,$A$15,'OB History'!Y:Y, 1)</f>
        <v>10</v>
      </c>
      <c r="AJ15" s="2">
        <f>COUNTIFS('OB History'!$B:$B,$A$15,'OB History'!Z:Z, 1)</f>
        <v>12</v>
      </c>
    </row>
    <row r="16" spans="1:36" x14ac:dyDescent="0.25">
      <c r="A16" s="2" t="s">
        <v>118</v>
      </c>
      <c r="B16" s="6" t="s">
        <v>54</v>
      </c>
      <c r="C16" s="2" t="s">
        <v>70</v>
      </c>
      <c r="D16" s="3"/>
      <c r="E16" s="3"/>
      <c r="F16" s="3"/>
      <c r="G16" s="3"/>
      <c r="H16" s="12">
        <f>SUMIFS('OB History'!C:C,'OB History'!B:B,A16)</f>
        <v>440</v>
      </c>
      <c r="I16" s="4">
        <f>AVERAGEIFS('OB History'!C:C,'OB History'!B:B,A16)</f>
        <v>14.666666666666666</v>
      </c>
      <c r="J16" s="4">
        <f t="array" ref="J16">MEDIAN(IF('OB History'!B:B=A16, 'OB History'!C:C))</f>
        <v>13</v>
      </c>
      <c r="K16" s="13">
        <f t="array" ref="K16">MAX(IF('OB History'!B:B=A16, 'OB History'!C:C))</f>
        <v>27</v>
      </c>
      <c r="L16" s="12">
        <f>COUNTIFS('OB History'!B:B,A16,'OB History'!D:D, 1)</f>
        <v>15</v>
      </c>
      <c r="M16" s="2">
        <f>COUNTIFS('OB History'!B:B,A16,'OB History'!D:D, 0)</f>
        <v>15</v>
      </c>
      <c r="N16" s="42">
        <f>LOOKUP(2, 1/('OB History'!$B:$B=A16), 'OB History'!$AD:$AD)</f>
        <v>0.5</v>
      </c>
      <c r="O16" s="12">
        <f>SUMIFS('OB History'!F:F,'OB History'!B:B,A16)</f>
        <v>63</v>
      </c>
      <c r="P16" s="2">
        <f>SUMIFS('OB History'!E:E,'OB History'!B:B,A16)-O16</f>
        <v>64</v>
      </c>
      <c r="Q16" s="42">
        <f>LOOKUP(2, 1/('OB History'!$B:$B=A16), 'OB History'!$AB:$AB)</f>
        <v>0.4906666666666667</v>
      </c>
      <c r="R16" s="12">
        <f>SUMIFS('OB History'!H:H,'OB History'!B:B,'Old Bow v2'!A16)</f>
        <v>277</v>
      </c>
      <c r="S16" s="2">
        <f>SUMIFS('OB History'!G:G,'OB History'!B:B,'Old Bow v2'!A16)-R16</f>
        <v>262</v>
      </c>
      <c r="T16" s="42">
        <f>LOOKUP(2, 1/('OB History'!$B:$B=A16), 'OB History'!$AC:$AC)</f>
        <v>0.51633333333333331</v>
      </c>
      <c r="U16" s="2">
        <f>COUNTIFS('OB History'!$B:$B,$A$16,'OB History'!K:K, 1)</f>
        <v>4</v>
      </c>
      <c r="V16" s="2">
        <f>COUNTIFS('OB History'!$B:$B,$A$16,'OB History'!L:L, 1)</f>
        <v>5</v>
      </c>
      <c r="W16" s="2">
        <f>COUNTIFS('OB History'!$B:$B,$A$16,'OB History'!M:M, 1)</f>
        <v>9</v>
      </c>
      <c r="X16" s="2">
        <f>COUNTIFS('OB History'!$B:$B,$A$16,'OB History'!N:N, 1)</f>
        <v>9</v>
      </c>
      <c r="Y16" s="2">
        <f>COUNTIFS('OB History'!$B:$B,$A$16,'OB History'!O:O, 1)</f>
        <v>3</v>
      </c>
      <c r="Z16" s="2">
        <f>COUNTIFS('OB History'!$B:$B,$A$16,'OB History'!P:P, 1)</f>
        <v>2</v>
      </c>
      <c r="AA16" s="2">
        <f>COUNTIFS('OB History'!$B:$B,$A$16,'OB History'!Q:Q, 1)</f>
        <v>2</v>
      </c>
      <c r="AB16" s="2">
        <f>COUNTIFS('OB History'!$B:$B,$A$16,'OB History'!R:R, 1)</f>
        <v>2</v>
      </c>
      <c r="AC16" s="2">
        <f>COUNTIFS('OB History'!$B:$B,$A$16,'OB History'!S:S, 1)</f>
        <v>0</v>
      </c>
      <c r="AD16" s="2">
        <f>COUNTIFS('OB History'!$B:$B,$A$16,'OB History'!T:T, 1)</f>
        <v>0</v>
      </c>
      <c r="AE16" s="2">
        <f>COUNTIFS('OB History'!$B:$B,$A$16,'OB History'!U:U, 1)</f>
        <v>0</v>
      </c>
      <c r="AF16" s="2">
        <f>COUNTIFS('OB History'!$B:$B,$A$16,'OB History'!V:V, 1)</f>
        <v>1</v>
      </c>
      <c r="AG16" s="2">
        <f>COUNTIFS('OB History'!$B:$B,$A$16,'OB History'!W:W, 1)</f>
        <v>3</v>
      </c>
      <c r="AH16" s="2">
        <f>COUNTIFS('OB History'!$B:$B,$A$16,'OB History'!X:X, 1)</f>
        <v>10</v>
      </c>
      <c r="AI16" s="2">
        <f>COUNTIFS('OB History'!$B:$B,$A$16,'OB History'!Y:Y, 1)</f>
        <v>8</v>
      </c>
      <c r="AJ16" s="2">
        <f>COUNTIFS('OB History'!$B:$B,$A$16,'OB History'!Z:Z, 1)</f>
        <v>5</v>
      </c>
    </row>
    <row r="17" spans="1:36" x14ac:dyDescent="0.25">
      <c r="A17" s="2" t="s">
        <v>21</v>
      </c>
      <c r="B17" s="6" t="s">
        <v>69</v>
      </c>
      <c r="C17" s="6" t="s">
        <v>70</v>
      </c>
      <c r="D17" s="3">
        <v>3</v>
      </c>
      <c r="E17" s="3">
        <v>1</v>
      </c>
      <c r="F17" s="3"/>
      <c r="G17" s="3"/>
      <c r="H17" s="12">
        <f>SUMIFS('OB History'!C:C,'OB History'!B:B,A17)</f>
        <v>713</v>
      </c>
      <c r="I17" s="4">
        <f>AVERAGEIFS('OB History'!C:C,'OB History'!B:B,A17)</f>
        <v>15.5</v>
      </c>
      <c r="J17" s="4">
        <f t="array" ref="J17">MEDIAN(IF('OB History'!B:B=A17, 'OB History'!C:C))</f>
        <v>15</v>
      </c>
      <c r="K17" s="13">
        <f t="array" ref="K17">MAX(IF('OB History'!B:B=A17, 'OB History'!C:C))</f>
        <v>44</v>
      </c>
      <c r="L17" s="12">
        <f>COUNTIFS('OB History'!B:B,A17,'OB History'!D:D, 1)</f>
        <v>23</v>
      </c>
      <c r="M17" s="2">
        <f>COUNTIFS('OB History'!B:B,A17,'OB History'!D:D, 0)</f>
        <v>23</v>
      </c>
      <c r="N17" s="42">
        <f>LOOKUP(2, 1/('OB History'!$B:$B=A17), 'OB History'!$AD:$AD)</f>
        <v>0.5</v>
      </c>
      <c r="O17" s="12">
        <f>SUMIFS('OB History'!F:F,'OB History'!B:B,A17)</f>
        <v>94</v>
      </c>
      <c r="P17" s="2">
        <f>SUMIFS('OB History'!E:E,'OB History'!B:B,A17)-O17</f>
        <v>97</v>
      </c>
      <c r="Q17" s="42">
        <f>LOOKUP(2, 1/('OB History'!$B:$B=A17), 'OB History'!$AB:$AB)</f>
        <v>0.48434782608695637</v>
      </c>
      <c r="R17" s="12">
        <f>SUMIFS('OB History'!H:H,'OB History'!B:B,'Old Bow v2'!A17)</f>
        <v>391</v>
      </c>
      <c r="S17" s="2">
        <f>SUMIFS('OB History'!G:G,'OB History'!B:B,'Old Bow v2'!A17)-R17</f>
        <v>399</v>
      </c>
      <c r="T17" s="42">
        <f>LOOKUP(2, 1/('OB History'!$B:$B=A17), 'OB History'!$AC:$AC)</f>
        <v>0.49239130434782608</v>
      </c>
      <c r="U17" s="2">
        <f>COUNTIFS('OB History'!$B:$B,$A$17,'OB History'!K:K, 1)</f>
        <v>3</v>
      </c>
      <c r="V17" s="2">
        <f>COUNTIFS('OB History'!$B:$B,$A$17,'OB History'!L:L, 1)</f>
        <v>5</v>
      </c>
      <c r="W17" s="2">
        <f>COUNTIFS('OB History'!$B:$B,$A$17,'OB History'!M:M, 1)</f>
        <v>3</v>
      </c>
      <c r="X17" s="2">
        <f>COUNTIFS('OB History'!$B:$B,$A$17,'OB History'!N:N, 1)</f>
        <v>10</v>
      </c>
      <c r="Y17" s="2">
        <f>COUNTIFS('OB History'!$B:$B,$A$17,'OB History'!O:O, 1)</f>
        <v>7</v>
      </c>
      <c r="Z17" s="2">
        <f>COUNTIFS('OB History'!$B:$B,$A$17,'OB History'!P:P, 1)</f>
        <v>8</v>
      </c>
      <c r="AA17" s="2">
        <f>COUNTIFS('OB History'!$B:$B,$A$17,'OB History'!Q:Q, 1)</f>
        <v>5</v>
      </c>
      <c r="AB17" s="2">
        <f>COUNTIFS('OB History'!$B:$B,$A$17,'OB History'!R:R, 1)</f>
        <v>6</v>
      </c>
      <c r="AC17" s="2">
        <f>COUNTIFS('OB History'!$B:$B,$A$17,'OB History'!S:S, 1)</f>
        <v>0</v>
      </c>
      <c r="AD17" s="2">
        <f>COUNTIFS('OB History'!$B:$B,$A$17,'OB History'!T:T, 1)</f>
        <v>1</v>
      </c>
      <c r="AE17" s="2">
        <f>COUNTIFS('OB History'!$B:$B,$A$17,'OB History'!U:U, 1)</f>
        <v>1</v>
      </c>
      <c r="AF17" s="2">
        <f>COUNTIFS('OB History'!$B:$B,$A$17,'OB History'!V:V, 1)</f>
        <v>1</v>
      </c>
      <c r="AG17" s="2">
        <f>COUNTIFS('OB History'!$B:$B,$A$17,'OB History'!W:W, 1)</f>
        <v>9</v>
      </c>
      <c r="AH17" s="2">
        <f>COUNTIFS('OB History'!$B:$B,$A$17,'OB History'!X:X, 1)</f>
        <v>18</v>
      </c>
      <c r="AI17" s="2">
        <f>COUNTIFS('OB History'!$B:$B,$A$17,'OB History'!Y:Y, 1)</f>
        <v>8</v>
      </c>
      <c r="AJ17" s="2">
        <f>COUNTIFS('OB History'!$B:$B,$A$17,'OB History'!Z:Z, 1)</f>
        <v>9</v>
      </c>
    </row>
    <row r="18" spans="1:36" x14ac:dyDescent="0.25">
      <c r="A18" s="2" t="s">
        <v>20</v>
      </c>
      <c r="B18" s="6" t="s">
        <v>98</v>
      </c>
      <c r="C18" s="6" t="s">
        <v>70</v>
      </c>
      <c r="D18" s="3"/>
      <c r="E18" s="3"/>
      <c r="F18" s="3">
        <v>1</v>
      </c>
      <c r="G18" s="3"/>
      <c r="H18" s="12">
        <f>SUMIFS('OB History'!C:C,'OB History'!B:B,A18)</f>
        <v>867</v>
      </c>
      <c r="I18" s="4">
        <f>AVERAGEIFS('OB History'!C:C,'OB History'!B:B,A18)</f>
        <v>14.694915254237289</v>
      </c>
      <c r="J18" s="4">
        <f t="array" ref="J18">MEDIAN(IF('OB History'!B:B=A18, 'OB History'!C:C))</f>
        <v>13</v>
      </c>
      <c r="K18" s="13">
        <f t="array" ref="K18">MAX(IF('OB History'!B:B=A18, 'OB History'!C:C))</f>
        <v>41</v>
      </c>
      <c r="L18" s="12">
        <f>COUNTIFS('OB History'!B:B,A18,'OB History'!D:D, 1)</f>
        <v>34</v>
      </c>
      <c r="M18" s="2">
        <f>COUNTIFS('OB History'!B:B,A18,'OB History'!D:D, 0)</f>
        <v>25</v>
      </c>
      <c r="N18" s="42">
        <f>LOOKUP(2, 1/('OB History'!$B:$B=A18), 'OB History'!$AD:$AD)</f>
        <v>0.57627118644067798</v>
      </c>
      <c r="O18" s="12">
        <f>SUMIFS('OB History'!F:F,'OB History'!B:B,A18)</f>
        <v>133</v>
      </c>
      <c r="P18" s="2">
        <f>SUMIFS('OB History'!E:E,'OB History'!B:B,A18)-O18</f>
        <v>109</v>
      </c>
      <c r="Q18" s="42">
        <f>LOOKUP(2, 1/('OB History'!$B:$B=A18), 'OB History'!$AB:$AB)</f>
        <v>0.56067796610169485</v>
      </c>
      <c r="R18" s="12">
        <f>SUMIFS('OB History'!H:H,'OB History'!B:B,'Old Bow v2'!A18)</f>
        <v>521</v>
      </c>
      <c r="S18" s="2">
        <f>SUMIFS('OB History'!G:G,'OB History'!B:B,'Old Bow v2'!A18)-R18</f>
        <v>483</v>
      </c>
      <c r="T18" s="42">
        <f>LOOKUP(2, 1/('OB History'!$B:$B=A18), 'OB History'!$AC:$AC)</f>
        <v>0.51966101694915257</v>
      </c>
      <c r="U18" s="2">
        <f>COUNTIFS('OB History'!$B:$B,$A$18,'OB History'!K:K, 1)</f>
        <v>6</v>
      </c>
      <c r="V18" s="2">
        <f>COUNTIFS('OB History'!$B:$B,$A$18,'OB History'!L:L, 1)</f>
        <v>10</v>
      </c>
      <c r="W18" s="2">
        <f>COUNTIFS('OB History'!$B:$B,$A$18,'OB History'!M:M, 1)</f>
        <v>6</v>
      </c>
      <c r="X18" s="2">
        <f>COUNTIFS('OB History'!$B:$B,$A$18,'OB History'!N:N, 1)</f>
        <v>16</v>
      </c>
      <c r="Y18" s="2">
        <f>COUNTIFS('OB History'!$B:$B,$A$18,'OB History'!O:O, 1)</f>
        <v>5</v>
      </c>
      <c r="Z18" s="2">
        <f>COUNTIFS('OB History'!$B:$B,$A$18,'OB History'!P:P, 1)</f>
        <v>16</v>
      </c>
      <c r="AA18" s="2">
        <f>COUNTIFS('OB History'!$B:$B,$A$18,'OB History'!Q:Q, 1)</f>
        <v>6</v>
      </c>
      <c r="AB18" s="2">
        <f>COUNTIFS('OB History'!$B:$B,$A$18,'OB History'!R:R, 1)</f>
        <v>4</v>
      </c>
      <c r="AC18" s="2">
        <f>COUNTIFS('OB History'!$B:$B,$A$18,'OB History'!S:S, 1)</f>
        <v>2</v>
      </c>
      <c r="AD18" s="2">
        <f>COUNTIFS('OB History'!$B:$B,$A$18,'OB History'!T:T, 1)</f>
        <v>2</v>
      </c>
      <c r="AE18" s="2">
        <f>COUNTIFS('OB History'!$B:$B,$A$18,'OB History'!U:U, 1)</f>
        <v>1</v>
      </c>
      <c r="AF18" s="2">
        <f>COUNTIFS('OB History'!$B:$B,$A$18,'OB History'!V:V, 1)</f>
        <v>3</v>
      </c>
      <c r="AG18" s="2">
        <f>COUNTIFS('OB History'!$B:$B,$A$18,'OB History'!W:W, 1)</f>
        <v>10</v>
      </c>
      <c r="AH18" s="2">
        <f>COUNTIFS('OB History'!$B:$B,$A$18,'OB History'!X:X, 1)</f>
        <v>18</v>
      </c>
      <c r="AI18" s="2">
        <f>COUNTIFS('OB History'!$B:$B,$A$18,'OB History'!Y:Y, 1)</f>
        <v>11</v>
      </c>
      <c r="AJ18" s="2">
        <f>COUNTIFS('OB History'!$B:$B,$A$18,'OB History'!Z:Z, 1)</f>
        <v>17</v>
      </c>
    </row>
    <row r="19" spans="1:36" x14ac:dyDescent="0.25">
      <c r="A19" s="2" t="s">
        <v>68</v>
      </c>
      <c r="B19" s="6" t="s">
        <v>70</v>
      </c>
      <c r="C19" s="6" t="s">
        <v>70</v>
      </c>
      <c r="D19" s="3"/>
      <c r="E19" s="3"/>
      <c r="F19" s="3"/>
      <c r="G19" s="3"/>
      <c r="H19" s="12">
        <f>SUMIFS('OB History'!C:C,'OB History'!B:B,A19)</f>
        <v>10</v>
      </c>
      <c r="I19" s="4">
        <f>AVERAGEIFS('OB History'!C:C,'OB History'!B:B,A19)</f>
        <v>10</v>
      </c>
      <c r="J19" s="4">
        <f t="array" ref="J19">MEDIAN(IF('OB History'!B:B=A19, 'OB History'!C:C))</f>
        <v>10</v>
      </c>
      <c r="K19" s="13">
        <f t="array" ref="K19">MAX(IF('OB History'!B:B=A19, 'OB History'!C:C))</f>
        <v>10</v>
      </c>
      <c r="L19" s="12">
        <f>COUNTIFS('OB History'!B:B,A19,'OB History'!D:D, 1)</f>
        <v>0</v>
      </c>
      <c r="M19" s="2">
        <f>COUNTIFS('OB History'!B:B,A19,'OB History'!D:D, 0)</f>
        <v>1</v>
      </c>
      <c r="N19" s="42">
        <f>LOOKUP(2, 1/('OB History'!$B:$B=A19), 'OB History'!$AD:$AD)</f>
        <v>0</v>
      </c>
      <c r="O19" s="12">
        <f>SUMIFS('OB History'!F:F,'OB History'!B:B,A19)</f>
        <v>2</v>
      </c>
      <c r="P19" s="2">
        <f>SUMIFS('OB History'!E:E,'OB History'!B:B,A19)-O19</f>
        <v>3</v>
      </c>
      <c r="Q19" s="42">
        <f>LOOKUP(2, 1/('OB History'!$B:$B=A19), 'OB History'!$AB:$AB)</f>
        <v>0.4</v>
      </c>
      <c r="R19" s="12">
        <f>SUMIFS('OB History'!H:H,'OB History'!B:B,'Old Bow v2'!A19)</f>
        <v>6</v>
      </c>
      <c r="S19" s="2">
        <f>SUMIFS('OB History'!G:G,'OB History'!B:B,'Old Bow v2'!A19)-R19</f>
        <v>14</v>
      </c>
      <c r="T19" s="42">
        <f>LOOKUP(2, 1/('OB History'!$B:$B=A19), 'OB History'!$AC:$AC)</f>
        <v>0.3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1</v>
      </c>
      <c r="AH19" s="2">
        <f>COUNTIFS('OB History'!$B:$B,$A$19,'OB History'!X:X, 1)</f>
        <v>0</v>
      </c>
      <c r="AI19" s="2">
        <f>COUNTIFS('OB History'!$B:$B,$A$19,'OB History'!Y:Y, 1)</f>
        <v>1</v>
      </c>
      <c r="AJ19" s="2">
        <f>COUNTIFS('OB History'!$B:$B,$A$19,'OB History'!Z:Z, 1)</f>
        <v>0</v>
      </c>
    </row>
    <row r="20" spans="1:36" x14ac:dyDescent="0.25">
      <c r="A20" s="2" t="s">
        <v>124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253</v>
      </c>
      <c r="I20" s="4">
        <f>AVERAGEIFS('OB History'!C:C,'OB History'!B:B,A20)</f>
        <v>14.055555555555555</v>
      </c>
      <c r="J20" s="4">
        <f t="array" ref="J20">MEDIAN(IF('OB History'!B:B=A20, 'OB History'!C:C))</f>
        <v>15.5</v>
      </c>
      <c r="K20" s="13">
        <f t="array" ref="K20">MAX(IF('OB History'!B:B=A20, 'OB History'!C:C))</f>
        <v>19</v>
      </c>
      <c r="L20" s="12">
        <f>COUNTIFS('OB History'!B:B,A20,'OB History'!D:D, 1)</f>
        <v>7</v>
      </c>
      <c r="M20" s="2">
        <f>COUNTIFS('OB History'!B:B,A20,'OB History'!D:D, 0)</f>
        <v>11</v>
      </c>
      <c r="N20" s="42">
        <f>LOOKUP(2, 1/('OB History'!$B:$B=A20), 'OB History'!$AD:$AD)</f>
        <v>0.3888888888888889</v>
      </c>
      <c r="O20" s="12">
        <f>SUMIFS('OB History'!F:F,'OB History'!B:B,A20)</f>
        <v>29</v>
      </c>
      <c r="P20" s="2">
        <f>SUMIFS('OB History'!E:E,'OB History'!B:B,A20)-O20</f>
        <v>40</v>
      </c>
      <c r="Q20" s="42">
        <f>LOOKUP(2, 1/('OB History'!$B:$B=A20), 'OB History'!$AB:$AB)</f>
        <v>0.40944444444444444</v>
      </c>
      <c r="R20" s="12">
        <f>SUMIFS('OB History'!H:H,'OB History'!B:B,'Old Bow v2'!A20)</f>
        <v>135</v>
      </c>
      <c r="S20" s="2">
        <f>SUMIFS('OB History'!G:G,'OB History'!B:B,'Old Bow v2'!A20)-R20</f>
        <v>157</v>
      </c>
      <c r="T20" s="42">
        <f>LOOKUP(2, 1/('OB History'!$B:$B=A20), 'OB History'!$AC:$AC)</f>
        <v>0.45444444444444454</v>
      </c>
      <c r="U20" s="2">
        <f>COUNTIFS('OB History'!$B:$B,$A$20,'OB History'!K:K, 1)</f>
        <v>4</v>
      </c>
      <c r="V20" s="2">
        <f>COUNTIFS('OB History'!$B:$B,$A$20,'OB History'!L:L, 1)</f>
        <v>2</v>
      </c>
      <c r="W20" s="2">
        <f>COUNTIFS('OB History'!$B:$B,$A$20,'OB History'!M:M, 1)</f>
        <v>4</v>
      </c>
      <c r="X20" s="2">
        <f>COUNTIFS('OB History'!$B:$B,$A$20,'OB History'!N:N, 1)</f>
        <v>2</v>
      </c>
      <c r="Y20" s="2">
        <f>COUNTIFS('OB History'!$B:$B,$A$20,'OB History'!O:O, 1)</f>
        <v>0</v>
      </c>
      <c r="Z20" s="2">
        <f>COUNTIFS('OB History'!$B:$B,$A$20,'OB History'!P:P, 1)</f>
        <v>2</v>
      </c>
      <c r="AA20" s="2">
        <f>COUNTIFS('OB History'!$B:$B,$A$20,'OB History'!Q:Q, 1)</f>
        <v>3</v>
      </c>
      <c r="AB20" s="2">
        <f>COUNTIFS('OB History'!$B:$B,$A$20,'OB History'!R:R, 1)</f>
        <v>1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1</v>
      </c>
      <c r="AH20" s="2">
        <f>COUNTIFS('OB History'!$B:$B,$A$20,'OB History'!X:X, 1)</f>
        <v>6</v>
      </c>
      <c r="AI20" s="2">
        <f>COUNTIFS('OB History'!$B:$B,$A$20,'OB History'!Y:Y, 1)</f>
        <v>1</v>
      </c>
      <c r="AJ20" s="2">
        <f>COUNTIFS('OB History'!$B:$B,$A$20,'OB History'!Z:Z, 1)</f>
        <v>3</v>
      </c>
    </row>
    <row r="21" spans="1:36" x14ac:dyDescent="0.25">
      <c r="A21" s="2" t="s">
        <v>185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0</v>
      </c>
      <c r="I21" s="4">
        <f>AVERAGEIFS('OB History'!C:C,'OB History'!B:B,A21)</f>
        <v>0</v>
      </c>
      <c r="J21" s="4">
        <f t="array" ref="J21">MEDIAN(IF('OB History'!B:B=A21, 'OB History'!C:C))</f>
        <v>0</v>
      </c>
      <c r="K21" s="13">
        <f t="array" ref="K21">MAX(IF('OB History'!B:B=A21, 'OB History'!C:C))</f>
        <v>0</v>
      </c>
      <c r="L21" s="12">
        <f>COUNTIFS('OB History'!B:B,A21,'OB History'!D:D, 1)</f>
        <v>0</v>
      </c>
      <c r="M21" s="2">
        <f>COUNTIFS('OB History'!B:B,A21,'OB History'!D:D, 0)</f>
        <v>1</v>
      </c>
      <c r="N21" s="42">
        <f>LOOKUP(2, 1/('OB History'!$B:$B=A21), 'OB History'!$AD:$AD)</f>
        <v>0</v>
      </c>
      <c r="O21" s="12">
        <f>SUMIFS('OB History'!F:F,'OB History'!B:B,A21)</f>
        <v>0</v>
      </c>
      <c r="P21" s="2">
        <f>SUMIFS('OB History'!E:E,'OB History'!B:B,A21)-O21</f>
        <v>3</v>
      </c>
      <c r="Q21" s="42">
        <f>LOOKUP(2, 1/('OB History'!$B:$B=A21), 'OB History'!$AB:$AB)</f>
        <v>0</v>
      </c>
      <c r="R21" s="12">
        <f>SUMIFS('OB History'!H:H,'OB History'!B:B,'Old Bow v2'!A21)</f>
        <v>3</v>
      </c>
      <c r="S21" s="2">
        <f>SUMIFS('OB History'!G:G,'OB History'!B:B,'Old Bow v2'!A21)-R21</f>
        <v>9</v>
      </c>
      <c r="T21" s="42">
        <f>LOOKUP(2, 1/('OB History'!$B:$B=A21), 'OB History'!$AC:$AC)</f>
        <v>0.25</v>
      </c>
      <c r="U21" s="2">
        <f>COUNTIFS('OB History'!$B:$B,$A$21,'OB History'!K:K, 1)</f>
        <v>0</v>
      </c>
      <c r="V21" s="2">
        <f>COUNTIFS('OB History'!$B:$B,$A$21,'OB History'!L:L, 1)</f>
        <v>0</v>
      </c>
      <c r="W21" s="2">
        <f>COUNTIFS('OB History'!$B:$B,$A$21,'OB History'!M:M, 1)</f>
        <v>0</v>
      </c>
      <c r="X21" s="2">
        <f>COUNTIFS('OB History'!$B:$B,$A$21,'OB History'!N:N, 1)</f>
        <v>0</v>
      </c>
      <c r="Y21" s="2">
        <f>COUNTIFS('OB History'!$B:$B,$A$21,'OB History'!O:O, 1)</f>
        <v>0</v>
      </c>
      <c r="Z21" s="2">
        <f>COUNTIFS('OB History'!$B:$B,$A$21,'OB History'!P:P, 1)</f>
        <v>0</v>
      </c>
      <c r="AA21" s="2">
        <f>COUNTIFS('OB History'!$B:$B,$A$21,'OB History'!Q:Q, 1)</f>
        <v>0</v>
      </c>
      <c r="AB21" s="2">
        <f>COUNTIFS('OB History'!$B:$B,$A$21,'OB History'!R:R, 1)</f>
        <v>0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0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254</v>
      </c>
      <c r="B22" s="6" t="s">
        <v>70</v>
      </c>
      <c r="C22" s="6" t="s">
        <v>70</v>
      </c>
      <c r="D22" s="3"/>
      <c r="E22" s="3"/>
      <c r="F22" s="3"/>
      <c r="G22" s="3"/>
      <c r="H22" s="12">
        <f>SUMIFS('OB History'!C:C,'OB History'!B:B,A22)</f>
        <v>1</v>
      </c>
      <c r="I22" s="4">
        <f>AVERAGEIFS('OB History'!C:C,'OB History'!B:B,A22)</f>
        <v>1</v>
      </c>
      <c r="J22" s="4">
        <f t="array" ref="J22">MEDIAN(IF('OB History'!B:B=A22, 'OB History'!C:C))</f>
        <v>1</v>
      </c>
      <c r="K22" s="13">
        <f t="array" ref="K22">MAX(IF('OB History'!B:B=A22, 'OB History'!C:C))</f>
        <v>1</v>
      </c>
      <c r="L22" s="12">
        <f>COUNTIFS('OB History'!B:B,A22,'OB History'!D:D, 1)</f>
        <v>1</v>
      </c>
      <c r="M22" s="2">
        <f>COUNTIFS('OB History'!B:B,A22,'OB History'!D:D, 0)</f>
        <v>0</v>
      </c>
      <c r="N22" s="42">
        <f>LOOKUP(2, 1/('OB History'!$B:$B=A22), 'OB History'!$AD:$AD)</f>
        <v>1</v>
      </c>
      <c r="O22" s="12">
        <f>SUMIFS('OB History'!F:F,'OB History'!B:B,A22)</f>
        <v>3</v>
      </c>
      <c r="P22" s="2">
        <f>SUMIFS('OB History'!E:E,'OB History'!B:B,A22)-O22</f>
        <v>1</v>
      </c>
      <c r="Q22" s="42">
        <f>LOOKUP(2, 1/('OB History'!$B:$B=A22), 'OB History'!$AB:$AB)</f>
        <v>0.75</v>
      </c>
      <c r="R22" s="12">
        <f>SUMIFS('OB History'!H:H,'OB History'!B:B,'Old Bow v2'!A22)</f>
        <v>11</v>
      </c>
      <c r="S22" s="2">
        <f>SUMIFS('OB History'!G:G,'OB History'!B:B,'Old Bow v2'!A22)-R22</f>
        <v>6</v>
      </c>
      <c r="T22" s="42">
        <f>LOOKUP(2, 1/('OB History'!$B:$B=A22), 'OB History'!$AC:$AC)</f>
        <v>0.65</v>
      </c>
      <c r="U22" s="2">
        <f>COUNTIFS('OB History'!$B:$B,$A$22,'OB History'!K:K, 1)</f>
        <v>1</v>
      </c>
      <c r="V22" s="2">
        <f>COUNTIFS('OB History'!$B:$B,$A$22,'OB History'!L:L, 1)</f>
        <v>1</v>
      </c>
      <c r="W22" s="2">
        <f>COUNTIFS('OB History'!$B:$B,$A$22,'OB History'!M:M, 1)</f>
        <v>0</v>
      </c>
      <c r="X22" s="2">
        <f>COUNTIFS('OB History'!$B:$B,$A$22,'OB History'!N:N, 1)</f>
        <v>1</v>
      </c>
      <c r="Y22" s="2">
        <f>COUNTIFS('OB History'!$B:$B,$A$22,'OB History'!O:O, 1)</f>
        <v>0</v>
      </c>
      <c r="Z22" s="2">
        <f>COUNTIFS('OB History'!$B:$B,$A$22,'OB History'!P:P, 1)</f>
        <v>0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0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ht="15.75" x14ac:dyDescent="0.25">
      <c r="A23" s="1" t="s">
        <v>39</v>
      </c>
      <c r="B23" s="36" t="s">
        <v>54</v>
      </c>
      <c r="C23" s="2" t="s">
        <v>70</v>
      </c>
      <c r="D23" s="3"/>
      <c r="E23" s="3"/>
      <c r="F23" s="3"/>
      <c r="G23" s="3"/>
      <c r="H23" s="12">
        <f>SUMIFS('OB History'!C:C,'OB History'!B:B,A23)</f>
        <v>321</v>
      </c>
      <c r="I23" s="4">
        <f>AVERAGEIFS('OB History'!C:C,'OB History'!B:B,A23)</f>
        <v>13.375</v>
      </c>
      <c r="J23" s="4">
        <f t="array" ref="J23">MEDIAN(IF('OB History'!B:B=A23, 'OB History'!C:C))</f>
        <v>12.5</v>
      </c>
      <c r="K23" s="13">
        <f t="array" ref="K23">MAX(IF('OB History'!B:B=A23, 'OB History'!C:C))</f>
        <v>29</v>
      </c>
      <c r="L23" s="12">
        <f>COUNTIFS('OB History'!B:B,A23,'OB History'!D:D, 1)</f>
        <v>9</v>
      </c>
      <c r="M23" s="2">
        <f>COUNTIFS('OB History'!B:B,A23,'OB History'!D:D, 0)</f>
        <v>15</v>
      </c>
      <c r="N23" s="42">
        <f>LOOKUP(2, 1/('OB History'!$B:$B=A23), 'OB History'!$AD:$AD)</f>
        <v>0.375</v>
      </c>
      <c r="O23" s="12">
        <f>SUMIFS('OB History'!F:F,'OB History'!B:B,A23)</f>
        <v>47</v>
      </c>
      <c r="P23" s="2">
        <f>SUMIFS('OB History'!E:E,'OB History'!B:B,A23)-O23</f>
        <v>56</v>
      </c>
      <c r="Q23" s="42">
        <f>LOOKUP(2, 1/('OB History'!$B:$B=A23), 'OB History'!$AB:$AB)</f>
        <v>0.45208333333333339</v>
      </c>
      <c r="R23" s="12">
        <f>SUMIFS('OB History'!H:H,'OB History'!B:B,'Old Bow v2'!A23)</f>
        <v>201</v>
      </c>
      <c r="S23" s="2">
        <f>SUMIFS('OB History'!G:G,'OB History'!B:B,'Old Bow v2'!A23)-R23</f>
        <v>216</v>
      </c>
      <c r="T23" s="42">
        <f>LOOKUP(2, 1/('OB History'!$B:$B=A23), 'OB History'!$AC:$AC)</f>
        <v>0.48208333333333342</v>
      </c>
      <c r="U23" s="2">
        <f>COUNTIFS('OB History'!$B:$B,$A$23,'OB History'!K:K, 1)</f>
        <v>1</v>
      </c>
      <c r="V23" s="2">
        <f>COUNTIFS('OB History'!$B:$B,$A$23,'OB History'!L:L, 1)</f>
        <v>3</v>
      </c>
      <c r="W23" s="2">
        <f>COUNTIFS('OB History'!$B:$B,$A$23,'OB History'!M:M, 1)</f>
        <v>2</v>
      </c>
      <c r="X23" s="2">
        <f>COUNTIFS('OB History'!$B:$B,$A$23,'OB History'!N:N, 1)</f>
        <v>7</v>
      </c>
      <c r="Y23" s="2">
        <f>COUNTIFS('OB History'!$B:$B,$A$23,'OB History'!O:O, 1)</f>
        <v>0</v>
      </c>
      <c r="Z23" s="2">
        <f>COUNTIFS('OB History'!$B:$B,$A$23,'OB History'!P:P, 1)</f>
        <v>6</v>
      </c>
      <c r="AA23" s="2">
        <f>COUNTIFS('OB History'!$B:$B,$A$23,'OB History'!Q:Q, 1)</f>
        <v>0</v>
      </c>
      <c r="AB23" s="2">
        <f>COUNTIFS('OB History'!$B:$B,$A$23,'OB History'!R:R, 1)</f>
        <v>1</v>
      </c>
      <c r="AC23" s="2">
        <f>COUNTIFS('OB History'!$B:$B,$A$23,'OB History'!S:S, 1)</f>
        <v>1</v>
      </c>
      <c r="AD23" s="2">
        <f>COUNTIFS('OB History'!$B:$B,$A$23,'OB History'!T:T, 1)</f>
        <v>1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3</v>
      </c>
      <c r="AH23" s="2">
        <f>COUNTIFS('OB History'!$B:$B,$A$23,'OB History'!X:X, 1)</f>
        <v>8</v>
      </c>
      <c r="AI23" s="2">
        <f>COUNTIFS('OB History'!$B:$B,$A$23,'OB History'!Y:Y, 1)</f>
        <v>6</v>
      </c>
      <c r="AJ23" s="2">
        <f>COUNTIFS('OB History'!$B:$B,$A$23,'OB History'!Z:Z, 1)</f>
        <v>8</v>
      </c>
    </row>
    <row r="24" spans="1:36" x14ac:dyDescent="0.25">
      <c r="A24" s="2" t="s">
        <v>44</v>
      </c>
      <c r="B24" s="2" t="s">
        <v>70</v>
      </c>
      <c r="C24" s="2" t="s">
        <v>70</v>
      </c>
      <c r="D24" s="3"/>
      <c r="E24" s="3"/>
      <c r="F24" s="3"/>
      <c r="G24" s="3"/>
      <c r="H24" s="12">
        <f>SUMIFS('OB History'!C:C,'OB History'!B:B,A24)</f>
        <v>97</v>
      </c>
      <c r="I24" s="4">
        <f>AVERAGEIFS('OB History'!C:C,'OB History'!B:B,A24)</f>
        <v>12.125</v>
      </c>
      <c r="J24" s="4">
        <f t="array" ref="J24">MEDIAN(IF('OB History'!B:B=A24, 'OB History'!C:C))</f>
        <v>12.5</v>
      </c>
      <c r="K24" s="13">
        <f t="array" ref="K24">MAX(IF('OB History'!B:B=A24, 'OB History'!C:C))</f>
        <v>17</v>
      </c>
      <c r="L24" s="12">
        <f>COUNTIFS('OB History'!B:B,A24,'OB History'!D:D, 1)</f>
        <v>2</v>
      </c>
      <c r="M24" s="2">
        <f>COUNTIFS('OB History'!B:B,A24,'OB History'!D:D, 0)</f>
        <v>6</v>
      </c>
      <c r="N24" s="42">
        <f>LOOKUP(2, 1/('OB History'!$B:$B=A24), 'OB History'!$AD:$AD)</f>
        <v>0.25</v>
      </c>
      <c r="O24" s="12">
        <f>SUMIFS('OB History'!F:F,'OB History'!B:B,A24)</f>
        <v>13</v>
      </c>
      <c r="P24" s="2">
        <f>SUMIFS('OB History'!E:E,'OB History'!B:B,A24)-O24</f>
        <v>19</v>
      </c>
      <c r="Q24" s="42">
        <f>LOOKUP(2, 1/('OB History'!$B:$B=A24), 'OB History'!$AB:$AB)</f>
        <v>0.42499999999999999</v>
      </c>
      <c r="R24" s="12">
        <f>SUMIFS('OB History'!H:H,'OB History'!B:B,'Old Bow v2'!A24)</f>
        <v>64</v>
      </c>
      <c r="S24" s="2">
        <f>SUMIFS('OB History'!G:G,'OB History'!B:B,'Old Bow v2'!A24)-R24</f>
        <v>72</v>
      </c>
      <c r="T24" s="42">
        <f>LOOKUP(2, 1/('OB History'!$B:$B=A24), 'OB History'!$AC:$AC)</f>
        <v>0.47749999999999998</v>
      </c>
      <c r="U24" s="2">
        <f>COUNTIFS('OB History'!$B:$B,$A$24,'OB History'!K:K, 1)</f>
        <v>1</v>
      </c>
      <c r="V24" s="2">
        <f>COUNTIFS('OB History'!$B:$B,$A$24,'OB History'!L:L, 1)</f>
        <v>1</v>
      </c>
      <c r="W24" s="2">
        <f>COUNTIFS('OB History'!$B:$B,$A$24,'OB History'!M:M, 1)</f>
        <v>1</v>
      </c>
      <c r="X24" s="2">
        <f>COUNTIFS('OB History'!$B:$B,$A$24,'OB History'!N:N, 1)</f>
        <v>2</v>
      </c>
      <c r="Y24" s="2">
        <f>COUNTIFS('OB History'!$B:$B,$A$24,'OB History'!O:O, 1)</f>
        <v>0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2</v>
      </c>
      <c r="AC24" s="2">
        <f>COUNTIFS('OB History'!$B:$B,$A$24,'OB History'!S:S, 1)</f>
        <v>1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1</v>
      </c>
      <c r="AH24" s="2">
        <f>COUNTIFS('OB History'!$B:$B,$A$24,'OB History'!X:X, 1)</f>
        <v>1</v>
      </c>
      <c r="AI24" s="2">
        <f>COUNTIFS('OB History'!$B:$B,$A$24,'OB History'!Y:Y, 1)</f>
        <v>1</v>
      </c>
      <c r="AJ24" s="2">
        <f>COUNTIFS('OB History'!$B:$B,$A$24,'OB History'!Z:Z, 1)</f>
        <v>0</v>
      </c>
    </row>
    <row r="25" spans="1:36" x14ac:dyDescent="0.25">
      <c r="A25" s="2" t="s">
        <v>46</v>
      </c>
      <c r="B25" s="2" t="s">
        <v>70</v>
      </c>
      <c r="C25" s="2" t="s">
        <v>70</v>
      </c>
      <c r="D25" s="3"/>
      <c r="E25" s="3"/>
      <c r="F25" s="3"/>
      <c r="G25" s="3"/>
      <c r="H25" s="12">
        <f>SUMIFS('OB History'!C:C,'OB History'!B:B,A25)</f>
        <v>111</v>
      </c>
      <c r="I25" s="4">
        <f>AVERAGEIFS('OB History'!C:C,'OB History'!B:B,A25)</f>
        <v>13.875</v>
      </c>
      <c r="J25" s="4">
        <f t="array" ref="J25">MEDIAN(IF('OB History'!B:B=A25, 'OB History'!C:C))</f>
        <v>10.5</v>
      </c>
      <c r="K25" s="13">
        <f t="array" ref="K25">MAX(IF('OB History'!B:B=A25, 'OB History'!C:C))</f>
        <v>34</v>
      </c>
      <c r="L25" s="12">
        <f>COUNTIFS('OB History'!B:B,A25,'OB History'!D:D, 1)</f>
        <v>3</v>
      </c>
      <c r="M25" s="2">
        <f>COUNTIFS('OB History'!B:B,A25,'OB History'!D:D, 0)</f>
        <v>5</v>
      </c>
      <c r="N25" s="42">
        <f>LOOKUP(2, 1/('OB History'!$B:$B=A25), 'OB History'!$AD:$AD)</f>
        <v>0.375</v>
      </c>
      <c r="O25" s="12">
        <f>SUMIFS('OB History'!F:F,'OB History'!B:B,A25)</f>
        <v>12</v>
      </c>
      <c r="P25" s="2">
        <f>SUMIFS('OB History'!E:E,'OB History'!B:B,A25)-O25</f>
        <v>19</v>
      </c>
      <c r="Q25" s="42">
        <f>LOOKUP(2, 1/('OB History'!$B:$B=A25), 'OB History'!$AB:$AB)</f>
        <v>0.34375</v>
      </c>
      <c r="R25" s="12">
        <f>SUMIFS('OB History'!H:H,'OB History'!B:B,'Old Bow v2'!A25)</f>
        <v>54</v>
      </c>
      <c r="S25" s="2">
        <f>SUMIFS('OB History'!G:G,'OB History'!B:B,'Old Bow v2'!A25)-R25</f>
        <v>77</v>
      </c>
      <c r="T25" s="42">
        <f>LOOKUP(2, 1/('OB History'!$B:$B=A25), 'OB History'!$AC:$AC)</f>
        <v>0.39750000000000002</v>
      </c>
      <c r="U25" s="2">
        <f>COUNTIFS('OB History'!$B:$B,$A$25,'OB History'!K:K, 1)</f>
        <v>0</v>
      </c>
      <c r="V25" s="2">
        <f>COUNTIFS('OB History'!$B:$B,$A$25,'OB History'!L:L, 1)</f>
        <v>1</v>
      </c>
      <c r="W25" s="2">
        <f>COUNTIFS('OB History'!$B:$B,$A$25,'OB History'!M:M, 1)</f>
        <v>1</v>
      </c>
      <c r="X25" s="2">
        <f>COUNTIFS('OB History'!$B:$B,$A$25,'OB History'!N:N, 1)</f>
        <v>1</v>
      </c>
      <c r="Y25" s="2">
        <f>COUNTIFS('OB History'!$B:$B,$A$25,'OB History'!O:O, 1)</f>
        <v>1</v>
      </c>
      <c r="Z25" s="2">
        <f>COUNTIFS('OB History'!$B:$B,$A$25,'OB History'!P:P, 1)</f>
        <v>1</v>
      </c>
      <c r="AA25" s="2">
        <f>COUNTIFS('OB History'!$B:$B,$A$25,'OB History'!Q:Q, 1)</f>
        <v>0</v>
      </c>
      <c r="AB25" s="2">
        <f>COUNTIFS('OB History'!$B:$B,$A$25,'OB History'!R:R, 1)</f>
        <v>1</v>
      </c>
      <c r="AC25" s="2">
        <f>COUNTIFS('OB History'!$B:$B,$A$25,'OB History'!S:S, 1)</f>
        <v>0</v>
      </c>
      <c r="AD25" s="2">
        <f>COUNTIFS('OB History'!$B:$B,$A$25,'OB History'!T:T, 1)</f>
        <v>1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1</v>
      </c>
      <c r="AH25" s="2">
        <f>COUNTIFS('OB History'!$B:$B,$A$25,'OB History'!X:X, 1)</f>
        <v>3</v>
      </c>
      <c r="AI25" s="2">
        <f>COUNTIFS('OB History'!$B:$B,$A$25,'OB History'!Y:Y, 1)</f>
        <v>1</v>
      </c>
      <c r="AJ25" s="2">
        <f>COUNTIFS('OB History'!$B:$B,$A$25,'OB History'!Z:Z, 1)</f>
        <v>0</v>
      </c>
    </row>
    <row r="26" spans="1:36" x14ac:dyDescent="0.25">
      <c r="A26" s="1" t="s">
        <v>38</v>
      </c>
      <c r="B26" s="2" t="s">
        <v>70</v>
      </c>
      <c r="C26" s="2" t="s">
        <v>70</v>
      </c>
      <c r="D26" s="3">
        <v>2</v>
      </c>
      <c r="E26" s="3"/>
      <c r="F26" s="3"/>
      <c r="G26" s="3"/>
      <c r="H26" s="12">
        <f>SUMIFS('OB History'!C:C,'OB History'!B:B,A26)</f>
        <v>169</v>
      </c>
      <c r="I26" s="4">
        <f>AVERAGEIFS('OB History'!C:C,'OB History'!B:B,A26)</f>
        <v>15.363636363636363</v>
      </c>
      <c r="J26" s="4">
        <f t="array" ref="J26">MEDIAN(IF('OB History'!B:B=A26, 'OB History'!C:C))</f>
        <v>14</v>
      </c>
      <c r="K26" s="13">
        <f t="array" ref="K26">MAX(IF('OB History'!B:B=A26, 'OB History'!C:C))</f>
        <v>28</v>
      </c>
      <c r="L26" s="12">
        <f>COUNTIFS('OB History'!B:B,A26,'OB History'!D:D, 1)</f>
        <v>10</v>
      </c>
      <c r="M26" s="2">
        <f>COUNTIFS('OB History'!B:B,A26,'OB History'!D:D, 0)</f>
        <v>1</v>
      </c>
      <c r="N26" s="42">
        <f>LOOKUP(2, 1/('OB History'!$B:$B=A26), 'OB History'!$AD:$AD)</f>
        <v>0.90909090909090906</v>
      </c>
      <c r="O26" s="12">
        <f>SUMIFS('OB History'!F:F,'OB History'!B:B,A26)</f>
        <v>31</v>
      </c>
      <c r="P26" s="2">
        <f>SUMIFS('OB History'!E:E,'OB History'!B:B,A26)-O26</f>
        <v>11</v>
      </c>
      <c r="Q26" s="42">
        <f>LOOKUP(2, 1/('OB History'!$B:$B=A26), 'OB History'!$AB:$AB)</f>
        <v>0.77727272727272734</v>
      </c>
      <c r="R26" s="12">
        <f>SUMIFS('OB History'!H:H,'OB History'!B:B,'Old Bow v2'!A26)</f>
        <v>106</v>
      </c>
      <c r="S26" s="2">
        <f>SUMIFS('OB History'!G:G,'OB History'!B:B,'Old Bow v2'!A26)-R26</f>
        <v>66</v>
      </c>
      <c r="T26" s="42">
        <f>LOOKUP(2, 1/('OB History'!$B:$B=A26), 'OB History'!$AC:$AC)</f>
        <v>0.63454545454545452</v>
      </c>
      <c r="U26" s="2">
        <f>COUNTIFS('OB History'!$B:$B,$A$26,'OB History'!K:K, 1)</f>
        <v>2</v>
      </c>
      <c r="V26" s="2">
        <f>COUNTIFS('OB History'!$B:$B,$A$26,'OB History'!L:L, 1)</f>
        <v>2</v>
      </c>
      <c r="W26" s="2">
        <f>COUNTIFS('OB History'!$B:$B,$A$26,'OB History'!M:M, 1)</f>
        <v>3</v>
      </c>
      <c r="X26" s="2">
        <f>COUNTIFS('OB History'!$B:$B,$A$26,'OB History'!N:N, 1)</f>
        <v>1</v>
      </c>
      <c r="Y26" s="2">
        <f>COUNTIFS('OB History'!$B:$B,$A$26,'OB History'!O:O, 1)</f>
        <v>0</v>
      </c>
      <c r="Z26" s="2">
        <f>COUNTIFS('OB History'!$B:$B,$A$26,'OB History'!P:P, 1)</f>
        <v>2</v>
      </c>
      <c r="AA26" s="2">
        <f>COUNTIFS('OB History'!$B:$B,$A$26,'OB History'!Q:Q, 1)</f>
        <v>1</v>
      </c>
      <c r="AB26" s="2">
        <f>COUNTIFS('OB History'!$B:$B,$A$26,'OB History'!R:R, 1)</f>
        <v>1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3</v>
      </c>
      <c r="AH26" s="2">
        <f>COUNTIFS('OB History'!$B:$B,$A$26,'OB History'!X:X, 1)</f>
        <v>6</v>
      </c>
      <c r="AI26" s="2">
        <f>COUNTIFS('OB History'!$B:$B,$A$26,'OB History'!Y:Y, 1)</f>
        <v>5</v>
      </c>
      <c r="AJ26" s="2">
        <f>COUNTIFS('OB History'!$B:$B,$A$26,'OB History'!Z:Z, 1)</f>
        <v>4</v>
      </c>
    </row>
    <row r="27" spans="1:36" x14ac:dyDescent="0.25">
      <c r="A27" s="2" t="s">
        <v>1</v>
      </c>
      <c r="B27" s="6" t="s">
        <v>98</v>
      </c>
      <c r="C27" s="2" t="s">
        <v>70</v>
      </c>
      <c r="D27" s="3">
        <v>1</v>
      </c>
      <c r="E27" s="3">
        <v>1</v>
      </c>
      <c r="F27" s="3"/>
      <c r="G27" s="3"/>
      <c r="H27" s="12">
        <f>SUMIFS('OB History'!C:C,'OB History'!B:B,A27)</f>
        <v>669</v>
      </c>
      <c r="I27" s="4">
        <f>AVERAGEIFS('OB History'!C:C,'OB History'!B:B,A27)</f>
        <v>26.76</v>
      </c>
      <c r="J27" s="4">
        <f t="array" ref="J27">MEDIAN(IF('OB History'!B:B=A27, 'OB History'!C:C))</f>
        <v>28</v>
      </c>
      <c r="K27" s="13">
        <f t="array" ref="K27">MAX(IF('OB History'!B:B=A27, 'OB History'!C:C))</f>
        <v>48</v>
      </c>
      <c r="L27" s="12">
        <f>COUNTIFS('OB History'!B:B,A27,'OB History'!D:D, 1)</f>
        <v>16</v>
      </c>
      <c r="M27" s="2">
        <f>COUNTIFS('OB History'!B:B,A27,'OB History'!D:D, 0)</f>
        <v>9</v>
      </c>
      <c r="N27" s="42">
        <f>LOOKUP(2, 1/('OB History'!$B:$B=A27), 'OB History'!$AD:$AD)</f>
        <v>0.64</v>
      </c>
      <c r="O27" s="12">
        <f>SUMIFS('OB History'!F:F,'OB History'!B:B,A27)</f>
        <v>57</v>
      </c>
      <c r="P27" s="2">
        <f>SUMIFS('OB History'!E:E,'OB History'!B:B,A27)-O27</f>
        <v>48</v>
      </c>
      <c r="Q27" s="42">
        <f>LOOKUP(2, 1/('OB History'!$B:$B=A27), 'OB History'!$AB:$AB)</f>
        <v>0.54400000000000004</v>
      </c>
      <c r="R27" s="12">
        <f>SUMIFS('OB History'!H:H,'OB History'!B:B,'Old Bow v2'!A27)</f>
        <v>217</v>
      </c>
      <c r="S27" s="2">
        <f>SUMIFS('OB History'!G:G,'OB History'!B:B,'Old Bow v2'!A27)-R27</f>
        <v>211</v>
      </c>
      <c r="T27" s="42">
        <f>LOOKUP(2, 1/('OB History'!$B:$B=A27), 'OB History'!$AC:$AC)</f>
        <v>0.504</v>
      </c>
      <c r="U27" s="2">
        <f>COUNTIFS('OB History'!$B:$B,$A$27,'OB History'!K:K, 1)</f>
        <v>3</v>
      </c>
      <c r="V27" s="2">
        <f>COUNTIFS('OB History'!$B:$B,$A$27,'OB History'!L:L, 1)</f>
        <v>5</v>
      </c>
      <c r="W27" s="2">
        <f>COUNTIFS('OB History'!$B:$B,$A$27,'OB History'!M:M, 1)</f>
        <v>5</v>
      </c>
      <c r="X27" s="2">
        <f>COUNTIFS('OB History'!$B:$B,$A$27,'OB History'!N:N, 1)</f>
        <v>2</v>
      </c>
      <c r="Y27" s="2">
        <f>COUNTIFS('OB History'!$B:$B,$A$27,'OB History'!O:O, 1)</f>
        <v>8</v>
      </c>
      <c r="Z27" s="2">
        <f>COUNTIFS('OB History'!$B:$B,$A$27,'OB History'!P:P, 1)</f>
        <v>4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0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5</v>
      </c>
      <c r="AH27" s="2">
        <f>COUNTIFS('OB History'!$B:$B,$A$27,'OB History'!X:X, 1)</f>
        <v>7</v>
      </c>
      <c r="AI27" s="2">
        <f>COUNTIFS('OB History'!$B:$B,$A$27,'OB History'!Y:Y, 1)</f>
        <v>8</v>
      </c>
      <c r="AJ27" s="2">
        <f>COUNTIFS('OB History'!$B:$B,$A$27,'OB History'!Z:Z, 1)</f>
        <v>8</v>
      </c>
    </row>
    <row r="28" spans="1:36" x14ac:dyDescent="0.25">
      <c r="A28" s="2" t="s">
        <v>252</v>
      </c>
      <c r="B28" s="6" t="s">
        <v>70</v>
      </c>
      <c r="C28" s="2" t="s">
        <v>70</v>
      </c>
      <c r="D28" s="3">
        <v>3</v>
      </c>
      <c r="E28" s="3"/>
      <c r="F28" s="3"/>
      <c r="G28" s="3"/>
      <c r="H28" s="12">
        <f>SUMIFS('OB History'!C:C,'OB History'!B:B,A28)</f>
        <v>747</v>
      </c>
      <c r="I28" s="4">
        <f>AVERAGEIFS('OB History'!C:C,'OB History'!B:B,A28)</f>
        <v>20.189189189189189</v>
      </c>
      <c r="J28" s="4">
        <f t="array" ref="J28">MEDIAN(IF('OB History'!B:B=A28, 'OB History'!C:C))</f>
        <v>20</v>
      </c>
      <c r="K28" s="13">
        <f t="array" ref="K28">MAX(IF('OB History'!B:B=A28, 'OB History'!C:C))</f>
        <v>41</v>
      </c>
      <c r="L28" s="12">
        <f>COUNTIFS('OB History'!B:B,A28,'OB History'!D:D, 1)</f>
        <v>21</v>
      </c>
      <c r="M28" s="2">
        <f>COUNTIFS('OB History'!B:B,A28,'OB History'!D:D, 0)</f>
        <v>16</v>
      </c>
      <c r="N28" s="42">
        <f>LOOKUP(2, 1/('OB History'!$B:$B=A28), 'OB History'!$AD:$AD)</f>
        <v>0.56756756756756754</v>
      </c>
      <c r="O28" s="12">
        <f>SUMIFS('OB History'!F:F,'OB History'!B:B,A28)</f>
        <v>79</v>
      </c>
      <c r="P28" s="2">
        <f>SUMIFS('OB History'!E:E,'OB History'!B:B,A28)-O28</f>
        <v>68</v>
      </c>
      <c r="Q28" s="42">
        <f>LOOKUP(2, 1/('OB History'!$B:$B=A28), 'OB History'!$AB:$AB)</f>
        <v>0.55189189189189192</v>
      </c>
      <c r="R28" s="12">
        <f>SUMIFS('OB History'!H:H,'OB History'!B:B,'Old Bow v2'!A28)</f>
        <v>321</v>
      </c>
      <c r="S28" s="2">
        <f>SUMIFS('OB History'!G:G,'OB History'!B:B,'Old Bow v2'!A28)-R28</f>
        <v>289</v>
      </c>
      <c r="T28" s="42">
        <f>LOOKUP(2, 1/('OB History'!$B:$B=A28), 'OB History'!$AC:$AC)</f>
        <v>0.53297297297297275</v>
      </c>
      <c r="U28" s="2">
        <f>COUNTIFS('OB History'!$B:$B,$A$28,'OB History'!K:K, 1)</f>
        <v>5</v>
      </c>
      <c r="V28" s="2">
        <f>COUNTIFS('OB History'!$B:$B,$A$28,'OB History'!L:L, 1)</f>
        <v>3</v>
      </c>
      <c r="W28" s="2">
        <f>COUNTIFS('OB History'!$B:$B,$A$28,'OB History'!M:M, 1)</f>
        <v>4</v>
      </c>
      <c r="X28" s="2">
        <f>COUNTIFS('OB History'!$B:$B,$A$28,'OB History'!N:N, 1)</f>
        <v>11</v>
      </c>
      <c r="Y28" s="2">
        <f>COUNTIFS('OB History'!$B:$B,$A$28,'OB History'!O:O, 1)</f>
        <v>0</v>
      </c>
      <c r="Z28" s="2">
        <f>COUNTIFS('OB History'!$B:$B,$A$28,'OB History'!P:P, 1)</f>
        <v>5</v>
      </c>
      <c r="AA28" s="2">
        <f>COUNTIFS('OB History'!$B:$B,$A$28,'OB History'!Q:Q, 1)</f>
        <v>4</v>
      </c>
      <c r="AB28" s="2">
        <f>COUNTIFS('OB History'!$B:$B,$A$28,'OB History'!R:R, 1)</f>
        <v>2</v>
      </c>
      <c r="AC28" s="2">
        <f>COUNTIFS('OB History'!$B:$B,$A$28,'OB History'!S:S, 1)</f>
        <v>1</v>
      </c>
      <c r="AD28" s="2">
        <f>COUNTIFS('OB History'!$B:$B,$A$28,'OB History'!T:T, 1)</f>
        <v>0</v>
      </c>
      <c r="AE28" s="2">
        <f>COUNTIFS('OB History'!$B:$B,$A$28,'OB History'!U:U, 1)</f>
        <v>1</v>
      </c>
      <c r="AF28" s="2">
        <f>COUNTIFS('OB History'!$B:$B,$A$28,'OB History'!V:V, 1)</f>
        <v>0</v>
      </c>
      <c r="AG28" s="2">
        <f>COUNTIFS('OB History'!$B:$B,$A$28,'OB History'!W:W, 1)</f>
        <v>7</v>
      </c>
      <c r="AH28" s="2">
        <f>COUNTIFS('OB History'!$B:$B,$A$28,'OB History'!X:X, 1)</f>
        <v>14</v>
      </c>
      <c r="AI28" s="2">
        <f>COUNTIFS('OB History'!$B:$B,$A$28,'OB History'!Y:Y, 1)</f>
        <v>13</v>
      </c>
      <c r="AJ28" s="2">
        <f>COUNTIFS('OB History'!$B:$B,$A$28,'OB History'!Z:Z, 1)</f>
        <v>9</v>
      </c>
    </row>
    <row r="29" spans="1:36" x14ac:dyDescent="0.25">
      <c r="A29" s="2" t="s">
        <v>23</v>
      </c>
      <c r="B29" s="6" t="s">
        <v>143</v>
      </c>
      <c r="C29" s="2" t="s">
        <v>70</v>
      </c>
      <c r="D29" s="3">
        <v>2</v>
      </c>
      <c r="E29" s="3"/>
      <c r="F29" s="3"/>
      <c r="G29" s="3"/>
      <c r="H29" s="12">
        <f>SUMIFS('OB History'!C:C,'OB History'!B:B,A29)</f>
        <v>1068</v>
      </c>
      <c r="I29" s="4">
        <f>AVERAGEIFS('OB History'!C:C,'OB History'!B:B,A29)</f>
        <v>11.361702127659575</v>
      </c>
      <c r="J29" s="4">
        <f t="array" ref="J29">MEDIAN(IF('OB History'!B:B=A29, 'OB History'!C:C))</f>
        <v>12</v>
      </c>
      <c r="K29" s="13">
        <f t="array" ref="K29">MAX(IF('OB History'!B:B=A29, 'OB History'!C:C))</f>
        <v>22</v>
      </c>
      <c r="L29" s="12">
        <f>COUNTIFS('OB History'!B:B,A29,'OB History'!D:D, 1)</f>
        <v>41</v>
      </c>
      <c r="M29" s="2">
        <f>COUNTIFS('OB History'!B:B,A29,'OB History'!D:D, 0)</f>
        <v>53</v>
      </c>
      <c r="N29" s="42">
        <f>LOOKUP(2, 1/('OB History'!$B:$B=A29), 'OB History'!$AD:$AD)</f>
        <v>0.43617021276595747</v>
      </c>
      <c r="O29" s="12">
        <f>SUMIFS('OB History'!F:F,'OB History'!B:B,A29)</f>
        <v>183</v>
      </c>
      <c r="P29" s="2">
        <f>SUMIFS('OB History'!E:E,'OB History'!B:B,A29)-O29</f>
        <v>203</v>
      </c>
      <c r="Q29" s="42">
        <f>LOOKUP(2, 1/('OB History'!$B:$B=A29), 'OB History'!$AB:$AB)</f>
        <v>0.4691489361702128</v>
      </c>
      <c r="R29" s="12">
        <f>SUMIFS('OB History'!H:H,'OB History'!B:B,'Old Bow v2'!A29)</f>
        <v>783</v>
      </c>
      <c r="S29" s="2">
        <f>SUMIFS('OB History'!G:G,'OB History'!B:B,'Old Bow v2'!A29)-R29</f>
        <v>822</v>
      </c>
      <c r="T29" s="42">
        <f>LOOKUP(2, 1/('OB History'!$B:$B=A29), 'OB History'!$AC:$AC)</f>
        <v>0.48904255319148948</v>
      </c>
      <c r="U29" s="2">
        <f>COUNTIFS('OB History'!$B:$B,$A$29,'OB History'!K:K, 1)</f>
        <v>12</v>
      </c>
      <c r="V29" s="2">
        <f>COUNTIFS('OB History'!$B:$B,$A$29,'OB History'!L:L, 1)</f>
        <v>18</v>
      </c>
      <c r="W29" s="2">
        <f>COUNTIFS('OB History'!$B:$B,$A$29,'OB History'!M:M, 1)</f>
        <v>4</v>
      </c>
      <c r="X29" s="2">
        <f>COUNTIFS('OB History'!$B:$B,$A$29,'OB History'!N:N, 1)</f>
        <v>22</v>
      </c>
      <c r="Y29" s="2">
        <f>COUNTIFS('OB History'!$B:$B,$A$29,'OB History'!O:O, 1)</f>
        <v>7</v>
      </c>
      <c r="Z29" s="2">
        <f>COUNTIFS('OB History'!$B:$B,$A$29,'OB History'!P:P, 1)</f>
        <v>10</v>
      </c>
      <c r="AA29" s="2">
        <f>COUNTIFS('OB History'!$B:$B,$A$29,'OB History'!Q:Q, 1)</f>
        <v>4</v>
      </c>
      <c r="AB29" s="2">
        <f>COUNTIFS('OB History'!$B:$B,$A$29,'OB History'!R:R, 1)</f>
        <v>4</v>
      </c>
      <c r="AC29" s="2">
        <f>COUNTIFS('OB History'!$B:$B,$A$29,'OB History'!S:S, 1)</f>
        <v>1</v>
      </c>
      <c r="AD29" s="2">
        <f>COUNTIFS('OB History'!$B:$B,$A$29,'OB History'!T:T, 1)</f>
        <v>1</v>
      </c>
      <c r="AE29" s="2">
        <f>COUNTIFS('OB History'!$B:$B,$A$29,'OB History'!U:U, 1)</f>
        <v>0</v>
      </c>
      <c r="AF29" s="2">
        <f>COUNTIFS('OB History'!$B:$B,$A$29,'OB History'!V:V, 1)</f>
        <v>3</v>
      </c>
      <c r="AG29" s="2">
        <f>COUNTIFS('OB History'!$B:$B,$A$29,'OB History'!W:W, 1)</f>
        <v>20</v>
      </c>
      <c r="AH29" s="2">
        <f>COUNTIFS('OB History'!$B:$B,$A$29,'OB History'!X:X, 1)</f>
        <v>33</v>
      </c>
      <c r="AI29" s="2">
        <f>COUNTIFS('OB History'!$B:$B,$A$29,'OB History'!Y:Y, 1)</f>
        <v>23</v>
      </c>
      <c r="AJ29" s="2">
        <f>COUNTIFS('OB History'!$B:$B,$A$29,'OB History'!Z:Z, 1)</f>
        <v>20</v>
      </c>
    </row>
    <row r="30" spans="1:36" x14ac:dyDescent="0.25">
      <c r="A30" s="2" t="s">
        <v>40</v>
      </c>
      <c r="B30" s="2" t="s">
        <v>70</v>
      </c>
      <c r="C30" s="2" t="s">
        <v>70</v>
      </c>
      <c r="D30" s="3"/>
      <c r="E30" s="3"/>
      <c r="F30" s="3"/>
      <c r="G30" s="3"/>
      <c r="H30" s="12">
        <f>SUMIFS('OB History'!C:C,'OB History'!B:B,A30)</f>
        <v>259</v>
      </c>
      <c r="I30" s="4">
        <f>AVERAGEIFS('OB History'!C:C,'OB History'!B:B,A30)</f>
        <v>19.923076923076923</v>
      </c>
      <c r="J30" s="4">
        <f t="array" ref="J30">MEDIAN(IF('OB History'!B:B=A30, 'OB History'!C:C))</f>
        <v>17</v>
      </c>
      <c r="K30" s="13">
        <f t="array" ref="K30">MAX(IF('OB History'!B:B=A30, 'OB History'!C:C))</f>
        <v>36</v>
      </c>
      <c r="L30" s="12">
        <f>COUNTIFS('OB History'!B:B,A30,'OB History'!D:D, 1)</f>
        <v>7</v>
      </c>
      <c r="M30" s="2">
        <f>COUNTIFS('OB History'!B:B,A30,'OB History'!D:D, 0)</f>
        <v>6</v>
      </c>
      <c r="N30" s="42">
        <f>LOOKUP(2, 1/('OB History'!$B:$B=A30), 'OB History'!$AD:$AD)</f>
        <v>0.53846153846153844</v>
      </c>
      <c r="O30" s="12">
        <f>SUMIFS('OB History'!F:F,'OB History'!B:B,A30)</f>
        <v>26</v>
      </c>
      <c r="P30" s="2">
        <f>SUMIFS('OB History'!E:E,'OB History'!B:B,A30)-O30</f>
        <v>25</v>
      </c>
      <c r="Q30" s="42">
        <f>LOOKUP(2, 1/('OB History'!$B:$B=A30), 'OB History'!$AB:$AB)</f>
        <v>0.5</v>
      </c>
      <c r="R30" s="12">
        <f>SUMIFS('OB History'!H:H,'OB History'!B:B,'Old Bow v2'!A30)</f>
        <v>102</v>
      </c>
      <c r="S30" s="2">
        <f>SUMIFS('OB History'!G:G,'OB History'!B:B,'Old Bow v2'!A30)-R30</f>
        <v>110</v>
      </c>
      <c r="T30" s="42">
        <f>LOOKUP(2, 1/('OB History'!$B:$B=A30), 'OB History'!$AC:$AC)</f>
        <v>0.47999999999999993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1</v>
      </c>
      <c r="X30" s="2">
        <f>COUNTIFS('OB History'!$B:$B,$A$30,'OB History'!N:N, 1)</f>
        <v>3</v>
      </c>
      <c r="Y30" s="2">
        <f>COUNTIFS('OB History'!$B:$B,$A$30,'OB History'!O:O, 1)</f>
        <v>0</v>
      </c>
      <c r="Z30" s="2">
        <f>COUNTIFS('OB History'!$B:$B,$A$30,'OB History'!P:P, 1)</f>
        <v>6</v>
      </c>
      <c r="AA30" s="2">
        <f>COUNTIFS('OB History'!$B:$B,$A$30,'OB History'!Q:Q, 1)</f>
        <v>0</v>
      </c>
      <c r="AB30" s="2">
        <f>COUNTIFS('OB History'!$B:$B,$A$30,'OB History'!R:R, 1)</f>
        <v>2</v>
      </c>
      <c r="AC30" s="2">
        <f>COUNTIFS('OB History'!$B:$B,$A$30,'OB History'!S:S, 1)</f>
        <v>1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5</v>
      </c>
      <c r="AI30" s="2">
        <f>COUNTIFS('OB History'!$B:$B,$A$30,'OB History'!Y:Y, 1)</f>
        <v>2</v>
      </c>
      <c r="AJ30" s="2">
        <f>COUNTIFS('OB History'!$B:$B,$A$30,'OB History'!Z:Z, 1)</f>
        <v>2</v>
      </c>
    </row>
    <row r="31" spans="1:36" x14ac:dyDescent="0.25">
      <c r="A31" s="2" t="s">
        <v>111</v>
      </c>
      <c r="B31" s="2" t="s">
        <v>70</v>
      </c>
      <c r="C31" s="2" t="s">
        <v>70</v>
      </c>
      <c r="D31" s="3">
        <v>1</v>
      </c>
      <c r="E31" s="3"/>
      <c r="F31" s="3"/>
      <c r="G31" s="3"/>
      <c r="H31" s="12">
        <f>SUMIFS('OB History'!C:C,'OB History'!B:B,A31)</f>
        <v>892</v>
      </c>
      <c r="I31" s="4">
        <f>AVERAGEIFS('OB History'!C:C,'OB History'!B:B,A31)</f>
        <v>12.927536231884059</v>
      </c>
      <c r="J31" s="4">
        <f t="array" ref="J31">MEDIAN(IF('OB History'!B:B=A31, 'OB History'!C:C))</f>
        <v>13</v>
      </c>
      <c r="K31" s="13">
        <f t="array" ref="K31">MAX(IF('OB History'!B:B=A31, 'OB History'!C:C))</f>
        <v>26</v>
      </c>
      <c r="L31" s="12">
        <f>COUNTIFS('OB History'!B:B,A31,'OB History'!D:D, 1)</f>
        <v>34</v>
      </c>
      <c r="M31" s="2">
        <f>COUNTIFS('OB History'!B:B,A31,'OB History'!D:D, 0)</f>
        <v>35</v>
      </c>
      <c r="N31" s="42">
        <f>LOOKUP(2, 1/('OB History'!$B:$B=A31), 'OB History'!$AD:$AD)</f>
        <v>0.49275362318840582</v>
      </c>
      <c r="O31" s="12">
        <f>SUMIFS('OB History'!F:F,'OB History'!B:B,A31)</f>
        <v>141</v>
      </c>
      <c r="P31" s="2">
        <f>SUMIFS('OB History'!E:E,'OB History'!B:B,A31)-O31</f>
        <v>148</v>
      </c>
      <c r="Q31" s="42">
        <f>LOOKUP(2, 1/('OB History'!$B:$B=A31), 'OB History'!$AB:$AB)</f>
        <v>0.47898550724637678</v>
      </c>
      <c r="R31" s="12">
        <f>SUMIFS('OB History'!H:H,'OB History'!B:B,'Old Bow v2'!A31)</f>
        <v>600</v>
      </c>
      <c r="S31" s="2">
        <f>SUMIFS('OB History'!G:G,'OB History'!B:B,'Old Bow v2'!A31)-R31</f>
        <v>594</v>
      </c>
      <c r="T31" s="42">
        <f>LOOKUP(2, 1/('OB History'!$B:$B=A31), 'OB History'!$AC:$AC)</f>
        <v>0.50202898550724639</v>
      </c>
      <c r="U31" s="2">
        <f>COUNTIFS('OB History'!$B:$B,$A$31,'OB History'!K:K, 1)</f>
        <v>11</v>
      </c>
      <c r="V31" s="2">
        <f>COUNTIFS('OB History'!$B:$B,$A$31,'OB History'!L:L, 1)</f>
        <v>15</v>
      </c>
      <c r="W31" s="2">
        <f>COUNTIFS('OB History'!$B:$B,$A$31,'OB History'!M:M, 1)</f>
        <v>3</v>
      </c>
      <c r="X31" s="2">
        <f>COUNTIFS('OB History'!$B:$B,$A$31,'OB History'!N:N, 1)</f>
        <v>18</v>
      </c>
      <c r="Y31" s="2">
        <f>COUNTIFS('OB History'!$B:$B,$A$31,'OB History'!O:O, 1)</f>
        <v>3</v>
      </c>
      <c r="Z31" s="2">
        <f>COUNTIFS('OB History'!$B:$B,$A$31,'OB History'!P:P, 1)</f>
        <v>7</v>
      </c>
      <c r="AA31" s="2">
        <f>COUNTIFS('OB History'!$B:$B,$A$31,'OB History'!Q:Q, 1)</f>
        <v>6</v>
      </c>
      <c r="AB31" s="2">
        <f>COUNTIFS('OB History'!$B:$B,$A$31,'OB History'!R:R, 1)</f>
        <v>9</v>
      </c>
      <c r="AC31" s="2">
        <f>COUNTIFS('OB History'!$B:$B,$A$31,'OB History'!S:S, 1)</f>
        <v>0</v>
      </c>
      <c r="AD31" s="2">
        <f>COUNTIFS('OB History'!$B:$B,$A$31,'OB History'!T:T, 1)</f>
        <v>2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21</v>
      </c>
      <c r="AI31" s="2">
        <f>COUNTIFS('OB History'!$B:$B,$A$31,'OB History'!Y:Y, 1)</f>
        <v>22</v>
      </c>
      <c r="AJ31" s="2">
        <f>COUNTIFS('OB History'!$B:$B,$A$31,'OB History'!Z:Z, 1)</f>
        <v>16</v>
      </c>
    </row>
    <row r="32" spans="1:36" x14ac:dyDescent="0.25">
      <c r="A32" s="2" t="s">
        <v>22</v>
      </c>
      <c r="B32" s="6" t="s">
        <v>54</v>
      </c>
      <c r="C32" s="2" t="s">
        <v>70</v>
      </c>
      <c r="D32" s="3">
        <v>2</v>
      </c>
      <c r="E32" s="3"/>
      <c r="F32" s="3"/>
      <c r="G32" s="3"/>
      <c r="H32" s="12">
        <f>SUMIFS('OB History'!C:C,'OB History'!B:B,A32)</f>
        <v>594</v>
      </c>
      <c r="I32" s="4">
        <f>AVERAGEIFS('OB History'!C:C,'OB History'!B:B,A32)</f>
        <v>15.631578947368421</v>
      </c>
      <c r="J32" s="4">
        <f t="array" ref="J32">MEDIAN(IF('OB History'!B:B=A32, 'OB History'!C:C))</f>
        <v>15.5</v>
      </c>
      <c r="K32" s="13">
        <f t="array" ref="K32">MAX(IF('OB History'!B:B=A32, 'OB History'!C:C))</f>
        <v>43</v>
      </c>
      <c r="L32" s="12">
        <f>COUNTIFS('OB History'!B:B,A32,'OB History'!D:D, 1)</f>
        <v>15</v>
      </c>
      <c r="M32" s="2">
        <f>COUNTIFS('OB History'!B:B,A32,'OB History'!D:D, 0)</f>
        <v>23</v>
      </c>
      <c r="N32" s="42">
        <f>LOOKUP(2, 1/('OB History'!$B:$B=A32), 'OB History'!$AD:$AD)</f>
        <v>0.39473684210526316</v>
      </c>
      <c r="O32" s="12">
        <f>SUMIFS('OB History'!F:F,'OB History'!B:B,A32)</f>
        <v>71</v>
      </c>
      <c r="P32" s="2">
        <f>SUMIFS('OB History'!E:E,'OB History'!B:B,A32)-O32</f>
        <v>89</v>
      </c>
      <c r="Q32" s="42">
        <f>LOOKUP(2, 1/('OB History'!$B:$B=A32), 'OB History'!$AB:$AB)</f>
        <v>0.42710526315789477</v>
      </c>
      <c r="R32" s="12">
        <f>SUMIFS('OB History'!H:H,'OB History'!B:B,'Old Bow v2'!A32)</f>
        <v>316</v>
      </c>
      <c r="S32" s="2">
        <f>SUMIFS('OB History'!G:G,'OB History'!B:B,'Old Bow v2'!A32)-R32</f>
        <v>349</v>
      </c>
      <c r="T32" s="42">
        <f>LOOKUP(2, 1/('OB History'!$B:$B=A32), 'OB History'!$AC:$AC)</f>
        <v>0.46631578947368429</v>
      </c>
      <c r="U32" s="2">
        <f>COUNTIFS('OB History'!$B:$B,$A$32,'OB History'!K:K, 1)</f>
        <v>10</v>
      </c>
      <c r="V32" s="2">
        <f>COUNTIFS('OB History'!$B:$B,$A$32,'OB History'!L:L, 1)</f>
        <v>6</v>
      </c>
      <c r="W32" s="2">
        <f>COUNTIFS('OB History'!$B:$B,$A$32,'OB History'!M:M, 1)</f>
        <v>2</v>
      </c>
      <c r="X32" s="2">
        <f>COUNTIFS('OB History'!$B:$B,$A$32,'OB History'!N:N, 1)</f>
        <v>3</v>
      </c>
      <c r="Y32" s="2">
        <f>COUNTIFS('OB History'!$B:$B,$A$32,'OB History'!O:O, 1)</f>
        <v>2</v>
      </c>
      <c r="Z32" s="2">
        <f>COUNTIFS('OB History'!$B:$B,$A$32,'OB History'!P:P, 1)</f>
        <v>5</v>
      </c>
      <c r="AA32" s="2">
        <f>COUNTIFS('OB History'!$B:$B,$A$32,'OB History'!Q:Q, 1)</f>
        <v>3</v>
      </c>
      <c r="AB32" s="2">
        <f>COUNTIFS('OB History'!$B:$B,$A$32,'OB History'!R:R, 1)</f>
        <v>1</v>
      </c>
      <c r="AC32" s="2">
        <f>COUNTIFS('OB History'!$B:$B,$A$32,'OB History'!S:S, 1)</f>
        <v>1</v>
      </c>
      <c r="AD32" s="2">
        <f>COUNTIFS('OB History'!$B:$B,$A$32,'OB History'!T:T, 1)</f>
        <v>0</v>
      </c>
      <c r="AE32" s="2">
        <f>COUNTIFS('OB History'!$B:$B,$A$32,'OB History'!U:U, 1)</f>
        <v>1</v>
      </c>
      <c r="AF32" s="2">
        <f>COUNTIFS('OB History'!$B:$B,$A$32,'OB History'!V:V, 1)</f>
        <v>1</v>
      </c>
      <c r="AG32" s="2">
        <f>COUNTIFS('OB History'!$B:$B,$A$32,'OB History'!W:W, 1)</f>
        <v>3</v>
      </c>
      <c r="AH32" s="2">
        <f>COUNTIFS('OB History'!$B:$B,$A$32,'OB History'!X:X, 1)</f>
        <v>13</v>
      </c>
      <c r="AI32" s="2">
        <f>COUNTIFS('OB History'!$B:$B,$A$32,'OB History'!Y:Y, 1)</f>
        <v>6</v>
      </c>
      <c r="AJ32" s="2">
        <f>COUNTIFS('OB History'!$B:$B,$A$32,'OB History'!Z:Z, 1)</f>
        <v>14</v>
      </c>
    </row>
    <row r="33" spans="1:36" x14ac:dyDescent="0.25">
      <c r="A33" s="2" t="s">
        <v>47</v>
      </c>
      <c r="B33" s="6" t="s">
        <v>54</v>
      </c>
      <c r="C33" s="6" t="s">
        <v>70</v>
      </c>
      <c r="D33" s="3"/>
      <c r="E33" s="3"/>
      <c r="F33" s="3"/>
      <c r="G33" s="3"/>
      <c r="H33" s="12">
        <f>SUMIFS('OB History'!C:C,'OB History'!B:B,A33)</f>
        <v>138</v>
      </c>
      <c r="I33" s="4">
        <f>AVERAGEIFS('OB History'!C:C,'OB History'!B:B,A33)</f>
        <v>15.333333333333334</v>
      </c>
      <c r="J33" s="4">
        <f t="array" ref="J33">MEDIAN(IF('OB History'!B:B=A33, 'OB History'!C:C))</f>
        <v>12</v>
      </c>
      <c r="K33" s="13">
        <f t="array" ref="K33">MAX(IF('OB History'!B:B=A33, 'OB History'!C:C))</f>
        <v>25</v>
      </c>
      <c r="L33" s="12">
        <f>COUNTIFS('OB History'!B:B,A33,'OB History'!D:D, 1)</f>
        <v>5</v>
      </c>
      <c r="M33" s="2">
        <f>COUNTIFS('OB History'!B:B,A33,'OB History'!D:D, 0)</f>
        <v>4</v>
      </c>
      <c r="N33" s="42">
        <f>LOOKUP(2, 1/('OB History'!$B:$B=A33), 'OB History'!$AD:$AD)</f>
        <v>0.55555555555555558</v>
      </c>
      <c r="O33" s="12">
        <f>SUMIFS('OB History'!F:F,'OB History'!B:B,A33)</f>
        <v>19</v>
      </c>
      <c r="P33" s="2">
        <f>SUMIFS('OB History'!E:E,'OB History'!B:B,A33)-O33</f>
        <v>19</v>
      </c>
      <c r="Q33" s="42">
        <f>LOOKUP(2, 1/('OB History'!$B:$B=A33), 'OB History'!$AB:$AB)</f>
        <v>0.48333333333333339</v>
      </c>
      <c r="R33" s="12">
        <f>SUMIFS('OB History'!H:H,'OB History'!B:B,'Old Bow v2'!A33)</f>
        <v>79</v>
      </c>
      <c r="S33" s="2">
        <f>SUMIFS('OB History'!G:G,'OB History'!B:B,'Old Bow v2'!A33)-R33</f>
        <v>77</v>
      </c>
      <c r="T33" s="42">
        <f>LOOKUP(2, 1/('OB History'!$B:$B=A33), 'OB History'!$AC:$AC)</f>
        <v>0.50222222222222224</v>
      </c>
      <c r="U33" s="2">
        <f>COUNTIFS('OB History'!$B:$B,$A$33,'OB History'!K:K, 1)</f>
        <v>3</v>
      </c>
      <c r="V33" s="2">
        <f>COUNTIFS('OB History'!$B:$B,$A$33,'OB History'!L:L, 1)</f>
        <v>1</v>
      </c>
      <c r="W33" s="2">
        <f>COUNTIFS('OB History'!$B:$B,$A$33,'OB History'!M:M, 1)</f>
        <v>0</v>
      </c>
      <c r="X33" s="2">
        <f>COUNTIFS('OB History'!$B:$B,$A$33,'OB History'!N:N, 1)</f>
        <v>2</v>
      </c>
      <c r="Y33" s="2">
        <f>COUNTIFS('OB History'!$B:$B,$A$33,'OB History'!O:O, 1)</f>
        <v>3</v>
      </c>
      <c r="Z33" s="2">
        <f>COUNTIFS('OB History'!$B:$B,$A$33,'OB History'!P:P, 1)</f>
        <v>2</v>
      </c>
      <c r="AA33" s="2">
        <f>COUNTIFS('OB History'!$B:$B,$A$33,'OB History'!Q:Q, 1)</f>
        <v>3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2</v>
      </c>
      <c r="AH33" s="2">
        <f>COUNTIFS('OB History'!$B:$B,$A$33,'OB History'!X:X, 1)</f>
        <v>2</v>
      </c>
      <c r="AI33" s="2">
        <f>COUNTIFS('OB History'!$B:$B,$A$33,'OB History'!Y:Y, 1)</f>
        <v>0</v>
      </c>
      <c r="AJ33" s="2">
        <f>COUNTIFS('OB History'!$B:$B,$A$33,'OB History'!Z:Z, 1)</f>
        <v>1</v>
      </c>
    </row>
    <row r="34" spans="1:36" x14ac:dyDescent="0.25">
      <c r="A34" s="2" t="s">
        <v>45</v>
      </c>
      <c r="B34" s="2" t="s">
        <v>70</v>
      </c>
      <c r="C34" s="2" t="s">
        <v>70</v>
      </c>
      <c r="D34" s="3"/>
      <c r="E34" s="3"/>
      <c r="F34" s="3"/>
      <c r="G34" s="3"/>
      <c r="H34" s="12">
        <f>SUMIFS('OB History'!C:C,'OB History'!B:B,A34)</f>
        <v>234</v>
      </c>
      <c r="I34" s="4">
        <f>AVERAGEIFS('OB History'!C:C,'OB History'!B:B,A34)</f>
        <v>13.764705882352942</v>
      </c>
      <c r="J34" s="4">
        <f t="array" ref="J34">MEDIAN(IF('OB History'!B:B=A34, 'OB History'!C:C))</f>
        <v>14</v>
      </c>
      <c r="K34" s="13">
        <f t="array" ref="K34">MAX(IF('OB History'!B:B=A34, 'OB History'!C:C))</f>
        <v>22</v>
      </c>
      <c r="L34" s="12">
        <f>COUNTIFS('OB History'!B:B,A34,'OB History'!D:D, 1)</f>
        <v>7</v>
      </c>
      <c r="M34" s="2">
        <f>COUNTIFS('OB History'!B:B,A34,'OB History'!D:D, 0)</f>
        <v>10</v>
      </c>
      <c r="N34" s="42">
        <f>LOOKUP(2, 1/('OB History'!$B:$B=A34), 'OB History'!$AD:$AD)</f>
        <v>0.41176470588235292</v>
      </c>
      <c r="O34" s="12">
        <f>SUMIFS('OB History'!F:F,'OB History'!B:B,A34)</f>
        <v>35</v>
      </c>
      <c r="P34" s="2">
        <f>SUMIFS('OB History'!E:E,'OB History'!B:B,A34)-O34</f>
        <v>38</v>
      </c>
      <c r="Q34" s="42">
        <f>LOOKUP(2, 1/('OB History'!$B:$B=A34), 'OB History'!$AB:$AB)</f>
        <v>0.48235294117647065</v>
      </c>
      <c r="R34" s="12">
        <f>SUMIFS('OB History'!H:H,'OB History'!B:B,'Old Bow v2'!A34)</f>
        <v>146</v>
      </c>
      <c r="S34" s="2">
        <f>SUMIFS('OB History'!G:G,'OB History'!B:B,'Old Bow v2'!A34)-R34</f>
        <v>152</v>
      </c>
      <c r="T34" s="42">
        <f>LOOKUP(2, 1/('OB History'!$B:$B=A34), 'OB History'!$AC:$AC)</f>
        <v>0.48941176470588238</v>
      </c>
      <c r="U34" s="2">
        <f>COUNTIFS('OB History'!$B:$B,$A$34,'OB History'!K:K, 1)</f>
        <v>6</v>
      </c>
      <c r="V34" s="2">
        <f>COUNTIFS('OB History'!$B:$B,$A$34,'OB History'!L:L, 1)</f>
        <v>1</v>
      </c>
      <c r="W34" s="2">
        <f>COUNTIFS('OB History'!$B:$B,$A$34,'OB History'!M:M, 1)</f>
        <v>0</v>
      </c>
      <c r="X34" s="2">
        <f>COUNTIFS('OB History'!$B:$B,$A$34,'OB History'!N:N, 1)</f>
        <v>3</v>
      </c>
      <c r="Y34" s="2">
        <f>COUNTIFS('OB History'!$B:$B,$A$34,'OB History'!O:O, 1)</f>
        <v>0</v>
      </c>
      <c r="Z34" s="2">
        <f>COUNTIFS('OB History'!$B:$B,$A$34,'OB History'!P:P, 1)</f>
        <v>3</v>
      </c>
      <c r="AA34" s="2">
        <f>COUNTIFS('OB History'!$B:$B,$A$34,'OB History'!Q:Q, 1)</f>
        <v>0</v>
      </c>
      <c r="AB34" s="2">
        <f>COUNTIFS('OB History'!$B:$B,$A$34,'OB History'!R:R, 1)</f>
        <v>1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2</v>
      </c>
      <c r="AG34" s="2">
        <f>COUNTIFS('OB History'!$B:$B,$A$34,'OB History'!W:W, 1)</f>
        <v>5</v>
      </c>
      <c r="AH34" s="2">
        <f>COUNTIFS('OB History'!$B:$B,$A$34,'OB History'!X:X, 1)</f>
        <v>5</v>
      </c>
      <c r="AI34" s="2">
        <f>COUNTIFS('OB History'!$B:$B,$A$34,'OB History'!Y:Y, 1)</f>
        <v>3</v>
      </c>
      <c r="AJ34" s="2">
        <f>COUNTIFS('OB History'!$B:$B,$A$34,'OB History'!Z:Z, 1)</f>
        <v>6</v>
      </c>
    </row>
    <row r="35" spans="1:36" ht="15.75" x14ac:dyDescent="0.25">
      <c r="A35" s="2" t="s">
        <v>18</v>
      </c>
      <c r="B35" s="36" t="s">
        <v>54</v>
      </c>
      <c r="C35" s="2" t="s">
        <v>70</v>
      </c>
      <c r="D35" s="3"/>
      <c r="E35" s="3"/>
      <c r="F35" s="3"/>
      <c r="G35" s="3"/>
      <c r="H35" s="12">
        <f>SUMIFS('OB History'!C:C,'OB History'!B:B,A35)</f>
        <v>673</v>
      </c>
      <c r="I35" s="4">
        <f>AVERAGEIFS('OB History'!C:C,'OB History'!B:B,A35)</f>
        <v>14.955555555555556</v>
      </c>
      <c r="J35" s="4">
        <f t="array" ref="J35">MEDIAN(IF('OB History'!B:B=A35, 'OB History'!C:C))</f>
        <v>14</v>
      </c>
      <c r="K35" s="13">
        <f t="array" ref="K35">MAX(IF('OB History'!B:B=A35, 'OB History'!C:C))</f>
        <v>37</v>
      </c>
      <c r="L35" s="12">
        <f>COUNTIFS('OB History'!B:B,A35,'OB History'!D:D, 1)</f>
        <v>17</v>
      </c>
      <c r="M35" s="2">
        <f>COUNTIFS('OB History'!B:B,A35,'OB History'!D:D, 0)</f>
        <v>28</v>
      </c>
      <c r="N35" s="42">
        <f>LOOKUP(2, 1/('OB History'!$B:$B=A35), 'OB History'!$AD:$AD)</f>
        <v>0.37777777777777777</v>
      </c>
      <c r="O35" s="12">
        <f>SUMIFS('OB History'!F:F,'OB History'!B:B,A35)</f>
        <v>89</v>
      </c>
      <c r="P35" s="2">
        <f>SUMIFS('OB History'!E:E,'OB History'!B:B,A35)-O35</f>
        <v>103</v>
      </c>
      <c r="Q35" s="42">
        <f>LOOKUP(2, 1/('OB History'!$B:$B=A35), 'OB History'!$AB:$AB)</f>
        <v>0.46333333333333337</v>
      </c>
      <c r="R35" s="12">
        <f>SUMIFS('OB History'!H:H,'OB History'!B:B,'Old Bow v2'!A35)</f>
        <v>390</v>
      </c>
      <c r="S35" s="2">
        <f>SUMIFS('OB History'!G:G,'OB History'!B:B,'Old Bow v2'!A35)-R35</f>
        <v>408</v>
      </c>
      <c r="T35" s="42">
        <f>LOOKUP(2, 1/('OB History'!$B:$B=A35), 'OB History'!$AC:$AC)</f>
        <v>0.48622222222222233</v>
      </c>
      <c r="U35" s="2">
        <f>COUNTIFS('OB History'!$B:$B,$A$35,'OB History'!K:K, 1)</f>
        <v>8</v>
      </c>
      <c r="V35" s="2">
        <f>COUNTIFS('OB History'!$B:$B,$A$35,'OB History'!L:L, 1)</f>
        <v>6</v>
      </c>
      <c r="W35" s="2">
        <f>COUNTIFS('OB History'!$B:$B,$A$35,'OB History'!M:M, 1)</f>
        <v>2</v>
      </c>
      <c r="X35" s="2">
        <f>COUNTIFS('OB History'!$B:$B,$A$35,'OB History'!N:N, 1)</f>
        <v>15</v>
      </c>
      <c r="Y35" s="2">
        <f>COUNTIFS('OB History'!$B:$B,$A$35,'OB History'!O:O, 1)</f>
        <v>0</v>
      </c>
      <c r="Z35" s="2">
        <f>COUNTIFS('OB History'!$B:$B,$A$35,'OB History'!P:P, 1)</f>
        <v>7</v>
      </c>
      <c r="AA35" s="2">
        <f>COUNTIFS('OB History'!$B:$B,$A$35,'OB History'!Q:Q, 1)</f>
        <v>2</v>
      </c>
      <c r="AB35" s="2">
        <f>COUNTIFS('OB History'!$B:$B,$A$35,'OB History'!R:R, 1)</f>
        <v>3</v>
      </c>
      <c r="AC35" s="2">
        <f>COUNTIFS('OB History'!$B:$B,$A$35,'OB History'!S:S, 1)</f>
        <v>0</v>
      </c>
      <c r="AD35" s="2">
        <f>COUNTIFS('OB History'!$B:$B,$A$35,'OB History'!T:T, 1)</f>
        <v>1</v>
      </c>
      <c r="AE35" s="2">
        <f>COUNTIFS('OB History'!$B:$B,$A$35,'OB History'!U:U, 1)</f>
        <v>1</v>
      </c>
      <c r="AF35" s="2">
        <f>COUNTIFS('OB History'!$B:$B,$A$35,'OB History'!V:V, 1)</f>
        <v>2</v>
      </c>
      <c r="AG35" s="2">
        <f>COUNTIFS('OB History'!$B:$B,$A$35,'OB History'!W:W, 1)</f>
        <v>10</v>
      </c>
      <c r="AH35" s="2">
        <f>COUNTIFS('OB History'!$B:$B,$A$35,'OB History'!X:X, 1)</f>
        <v>12</v>
      </c>
      <c r="AI35" s="2">
        <f>COUNTIFS('OB History'!$B:$B,$A$35,'OB History'!Y:Y, 1)</f>
        <v>8</v>
      </c>
      <c r="AJ35" s="2">
        <f>COUNTIFS('OB History'!$B:$B,$A$35,'OB History'!Z:Z, 1)</f>
        <v>12</v>
      </c>
    </row>
    <row r="36" spans="1:36" ht="15.75" x14ac:dyDescent="0.25">
      <c r="A36" s="2" t="s">
        <v>219</v>
      </c>
      <c r="B36" s="36" t="s">
        <v>70</v>
      </c>
      <c r="C36" s="2" t="s">
        <v>70</v>
      </c>
      <c r="D36" s="3"/>
      <c r="E36" s="3"/>
      <c r="F36" s="3"/>
      <c r="G36" s="3"/>
      <c r="H36" s="12">
        <f>SUMIFS('OB History'!C:C,'OB History'!B:B,A36)</f>
        <v>23</v>
      </c>
      <c r="I36" s="4">
        <f>AVERAGEIFS('OB History'!C:C,'OB History'!B:B,A36)</f>
        <v>4.5999999999999996</v>
      </c>
      <c r="J36" s="4">
        <f t="array" ref="J36">MEDIAN(IF('OB History'!B:B=A36, 'OB History'!C:C))</f>
        <v>5</v>
      </c>
      <c r="K36" s="13">
        <f t="array" ref="K36">MAX(IF('OB History'!B:B=A36, 'OB History'!C:C))</f>
        <v>6</v>
      </c>
      <c r="L36" s="12">
        <f>COUNTIFS('OB History'!B:B,A36,'OB History'!D:D, 1)</f>
        <v>3</v>
      </c>
      <c r="M36" s="2">
        <f>COUNTIFS('OB History'!B:B,A36,'OB History'!D:D, 0)</f>
        <v>2</v>
      </c>
      <c r="N36" s="42">
        <f>LOOKUP(2, 1/('OB History'!$B:$B=A36), 'OB History'!$AD:$AD)</f>
        <v>0.6</v>
      </c>
      <c r="O36" s="12">
        <f>SUMIFS('OB History'!F:F,'OB History'!B:B,A36)</f>
        <v>11</v>
      </c>
      <c r="P36" s="2">
        <f>SUMIFS('OB History'!E:E,'OB History'!B:B,A36)-O36</f>
        <v>9</v>
      </c>
      <c r="Q36" s="42">
        <f>LOOKUP(2, 1/('OB History'!$B:$B=A36), 'OB History'!$AB:$AB)</f>
        <v>0.55000000000000004</v>
      </c>
      <c r="R36" s="12">
        <f>SUMIFS('OB History'!H:H,'OB History'!B:B,'Old Bow v2'!A36)</f>
        <v>46</v>
      </c>
      <c r="S36" s="2">
        <f>SUMIFS('OB History'!G:G,'OB History'!B:B,'Old Bow v2'!A36)-R36</f>
        <v>38</v>
      </c>
      <c r="T36" s="42">
        <f>LOOKUP(2, 1/('OB History'!$B:$B=A36), 'OB History'!$AC:$AC)</f>
        <v>0.55199999999999994</v>
      </c>
      <c r="U36" s="2">
        <f>COUNTIFS('OB History'!$B:$B,$A$36,'OB History'!K:K, 1)</f>
        <v>1</v>
      </c>
      <c r="V36" s="2">
        <f>COUNTIFS('OB History'!$B:$B,$A$36,'OB History'!L:L, 1)</f>
        <v>2</v>
      </c>
      <c r="W36" s="2">
        <f>COUNTIFS('OB History'!$B:$B,$A$36,'OB History'!M:M, 1)</f>
        <v>1</v>
      </c>
      <c r="X36" s="2">
        <f>COUNTIFS('OB History'!$B:$B,$A$36,'OB History'!N:N, 1)</f>
        <v>0</v>
      </c>
      <c r="Y36" s="2">
        <f>COUNTIFS('OB History'!$B:$B,$A$36,'OB History'!O:O, 1)</f>
        <v>0</v>
      </c>
      <c r="Z36" s="2">
        <f>COUNTIFS('OB History'!$B:$B,$A$36,'OB History'!P:P, 1)</f>
        <v>0</v>
      </c>
      <c r="AA36" s="2">
        <f>COUNTIFS('OB History'!$B:$B,$A$36,'OB History'!Q:Q, 1)</f>
        <v>0</v>
      </c>
      <c r="AB36" s="2">
        <f>COUNTIFS('OB History'!$B:$B,$A$36,'OB History'!R:R, 1)</f>
        <v>0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0</v>
      </c>
      <c r="AG36" s="2">
        <f>COUNTIFS('OB History'!$B:$B,$A$36,'OB History'!W:W, 1)</f>
        <v>2</v>
      </c>
      <c r="AH36" s="2">
        <f>COUNTIFS('OB History'!$B:$B,$A$36,'OB History'!X:X, 1)</f>
        <v>3</v>
      </c>
      <c r="AI36" s="2">
        <f>COUNTIFS('OB History'!$B:$B,$A$36,'OB History'!Y:Y, 1)</f>
        <v>0</v>
      </c>
      <c r="AJ36" s="2">
        <f>COUNTIFS('OB History'!$B:$B,$A$36,'OB History'!Z:Z, 1)</f>
        <v>2</v>
      </c>
    </row>
    <row r="37" spans="1:36" x14ac:dyDescent="0.25">
      <c r="A37" s="1" t="s">
        <v>41</v>
      </c>
      <c r="B37" s="2" t="s">
        <v>70</v>
      </c>
      <c r="C37" s="2" t="s">
        <v>70</v>
      </c>
      <c r="D37" s="3"/>
      <c r="E37" s="3"/>
      <c r="F37" s="3"/>
      <c r="G37" s="3"/>
      <c r="H37" s="12">
        <f>SUMIFS('OB History'!C:C,'OB History'!B:B,A37)</f>
        <v>137</v>
      </c>
      <c r="I37" s="4">
        <f>AVERAGEIFS('OB History'!C:C,'OB History'!B:B,A37)</f>
        <v>8.0588235294117645</v>
      </c>
      <c r="J37" s="4">
        <f t="array" ref="J37">MEDIAN(IF('OB History'!B:B=A37, 'OB History'!C:C))</f>
        <v>8</v>
      </c>
      <c r="K37" s="13">
        <f t="array" ref="K37">MAX(IF('OB History'!B:B=A37, 'OB History'!C:C))</f>
        <v>14</v>
      </c>
      <c r="L37" s="12">
        <f>COUNTIFS('OB History'!B:B,A37,'OB History'!D:D, 1)</f>
        <v>9</v>
      </c>
      <c r="M37" s="2">
        <f>COUNTIFS('OB History'!B:B,A37,'OB History'!D:D, 0)</f>
        <v>8</v>
      </c>
      <c r="N37" s="42">
        <f>LOOKUP(2, 1/('OB History'!$B:$B=A37), 'OB History'!$AD:$AD)</f>
        <v>0.52941176470588236</v>
      </c>
      <c r="O37" s="12">
        <f>SUMIFS('OB History'!F:F,'OB History'!B:B,A37)</f>
        <v>37</v>
      </c>
      <c r="P37" s="2">
        <f>SUMIFS('OB History'!E:E,'OB History'!B:B,A37)-O37</f>
        <v>36</v>
      </c>
      <c r="Q37" s="42">
        <f>LOOKUP(2, 1/('OB History'!$B:$B=A37), 'OB History'!$AB:$AB)</f>
        <v>0.50588235294117645</v>
      </c>
      <c r="R37" s="12">
        <f>SUMIFS('OB History'!H:H,'OB History'!B:B,'Old Bow v2'!A37)</f>
        <v>148</v>
      </c>
      <c r="S37" s="2">
        <f>SUMIFS('OB History'!G:G,'OB History'!B:B,'Old Bow v2'!A37)-R37</f>
        <v>155</v>
      </c>
      <c r="T37" s="42">
        <f>LOOKUP(2, 1/('OB History'!$B:$B=A37), 'OB History'!$AC:$AC)</f>
        <v>0.48411764705882343</v>
      </c>
      <c r="U37" s="2">
        <f>COUNTIFS('OB History'!$B:$B,$A$37,'OB History'!K:K, 1)</f>
        <v>6</v>
      </c>
      <c r="V37" s="2">
        <f>COUNTIFS('OB History'!$B:$B,$A$37,'OB History'!L:L, 1)</f>
        <v>2</v>
      </c>
      <c r="W37" s="2">
        <f>COUNTIFS('OB History'!$B:$B,$A$37,'OB History'!M:M, 1)</f>
        <v>2</v>
      </c>
      <c r="X37" s="2">
        <f>COUNTIFS('OB History'!$B:$B,$A$37,'OB History'!N:N, 1)</f>
        <v>5</v>
      </c>
      <c r="Y37" s="2">
        <f>COUNTIFS('OB History'!$B:$B,$A$37,'OB History'!O:O, 1)</f>
        <v>1</v>
      </c>
      <c r="Z37" s="2">
        <f>COUNTIFS('OB History'!$B:$B,$A$37,'OB History'!P:P, 1)</f>
        <v>2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1</v>
      </c>
      <c r="AG37" s="2">
        <f>COUNTIFS('OB History'!$B:$B,$A$37,'OB History'!W:W, 1)</f>
        <v>5</v>
      </c>
      <c r="AH37" s="2">
        <f>COUNTIFS('OB History'!$B:$B,$A$37,'OB History'!X:X, 1)</f>
        <v>4</v>
      </c>
      <c r="AI37" s="2">
        <f>COUNTIFS('OB History'!$B:$B,$A$37,'OB History'!Y:Y, 1)</f>
        <v>3</v>
      </c>
      <c r="AJ37" s="2">
        <f>COUNTIFS('OB History'!$B:$B,$A$37,'OB History'!Z:Z, 1)</f>
        <v>6</v>
      </c>
    </row>
    <row r="38" spans="1:36" x14ac:dyDescent="0.25">
      <c r="A38" s="2" t="s">
        <v>3</v>
      </c>
      <c r="B38" s="6" t="s">
        <v>54</v>
      </c>
      <c r="C38" s="1" t="s">
        <v>131</v>
      </c>
      <c r="D38" s="3"/>
      <c r="E38" s="3">
        <v>3</v>
      </c>
      <c r="F38" s="3"/>
      <c r="G38" s="3"/>
      <c r="H38" s="12">
        <f>SUMIFS('OB History'!C:C,'OB History'!B:B,A38)</f>
        <v>694</v>
      </c>
      <c r="I38" s="4">
        <f>AVERAGEIFS('OB History'!C:C,'OB History'!B:B,A38)</f>
        <v>23.133333333333333</v>
      </c>
      <c r="J38" s="4">
        <f t="array" ref="J38">MEDIAN(IF('OB History'!B:B=A38, 'OB History'!C:C))</f>
        <v>21.5</v>
      </c>
      <c r="K38" s="13">
        <f t="array" ref="K38">MAX(IF('OB History'!B:B=A38, 'OB History'!C:C))</f>
        <v>44</v>
      </c>
      <c r="L38" s="12">
        <f>COUNTIFS('OB History'!B:B,A38,'OB History'!D:D, 1)</f>
        <v>16</v>
      </c>
      <c r="M38" s="2">
        <f>COUNTIFS('OB History'!B:B,A38,'OB History'!D:D, 0)</f>
        <v>14</v>
      </c>
      <c r="N38" s="42">
        <f>LOOKUP(2, 1/('OB History'!$B:$B=A38), 'OB History'!$AD:$AD)</f>
        <v>0.53333333333333333</v>
      </c>
      <c r="O38" s="12">
        <f>SUMIFS('OB History'!F:F,'OB History'!B:B,A38)</f>
        <v>63</v>
      </c>
      <c r="P38" s="2">
        <f>SUMIFS('OB History'!E:E,'OB History'!B:B,A38)-O38</f>
        <v>63</v>
      </c>
      <c r="Q38" s="42">
        <f>LOOKUP(2, 1/('OB History'!$B:$B=A38), 'OB History'!$AB:$AB)</f>
        <v>0.49999999999999994</v>
      </c>
      <c r="R38" s="12">
        <f>SUMIFS('OB History'!H:H,'OB History'!B:B,'Old Bow v2'!A38)</f>
        <v>253</v>
      </c>
      <c r="S38" s="2">
        <f>SUMIFS('OB History'!G:G,'OB History'!B:B,'Old Bow v2'!A38)-R38</f>
        <v>263</v>
      </c>
      <c r="T38" s="42">
        <f>LOOKUP(2, 1/('OB History'!$B:$B=A38), 'OB History'!$AC:$AC)</f>
        <v>0.49099999999999994</v>
      </c>
      <c r="U38" s="2">
        <f>COUNTIFS('OB History'!$B:$B,$A$38,'OB History'!K:K, 1)</f>
        <v>6</v>
      </c>
      <c r="V38" s="2">
        <f>COUNTIFS('OB History'!$B:$B,$A$38,'OB History'!L:L, 1)</f>
        <v>8</v>
      </c>
      <c r="W38" s="2">
        <f>COUNTIFS('OB History'!$B:$B,$A$38,'OB History'!M:M, 1)</f>
        <v>1</v>
      </c>
      <c r="X38" s="2">
        <f>COUNTIFS('OB History'!$B:$B,$A$38,'OB History'!N:N, 1)</f>
        <v>4</v>
      </c>
      <c r="Y38" s="2">
        <f>COUNTIFS('OB History'!$B:$B,$A$38,'OB History'!O:O, 1)</f>
        <v>5</v>
      </c>
      <c r="Z38" s="2">
        <f>COUNTIFS('OB History'!$B:$B,$A$38,'OB History'!P:P, 1)</f>
        <v>3</v>
      </c>
      <c r="AA38" s="2">
        <f>COUNTIFS('OB History'!$B:$B,$A$38,'OB History'!Q:Q, 1)</f>
        <v>6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1</v>
      </c>
      <c r="AF38" s="2">
        <f>COUNTIFS('OB History'!$B:$B,$A$38,'OB History'!V:V, 1)</f>
        <v>1</v>
      </c>
      <c r="AG38" s="2">
        <f>COUNTIFS('OB History'!$B:$B,$A$38,'OB History'!W:W, 1)</f>
        <v>3</v>
      </c>
      <c r="AH38" s="2">
        <f>COUNTIFS('OB History'!$B:$B,$A$38,'OB History'!X:X, 1)</f>
        <v>5</v>
      </c>
      <c r="AI38" s="2">
        <f>COUNTIFS('OB History'!$B:$B,$A$38,'OB History'!Y:Y, 1)</f>
        <v>12</v>
      </c>
      <c r="AJ38" s="2">
        <f>COUNTIFS('OB History'!$B:$B,$A$38,'OB History'!Z:Z, 1)</f>
        <v>8</v>
      </c>
    </row>
    <row r="39" spans="1:36" x14ac:dyDescent="0.25">
      <c r="A39" s="2" t="s">
        <v>120</v>
      </c>
      <c r="B39" s="6" t="s">
        <v>70</v>
      </c>
      <c r="C39" s="6" t="s">
        <v>70</v>
      </c>
      <c r="D39" s="3">
        <v>5</v>
      </c>
      <c r="E39" s="3">
        <v>1</v>
      </c>
      <c r="F39" s="3"/>
      <c r="G39" s="3"/>
      <c r="H39" s="12">
        <f>SUMIFS('OB History'!C:C,'OB History'!B:B,A39)</f>
        <v>1226</v>
      </c>
      <c r="I39" s="4">
        <f>AVERAGEIFS('OB History'!C:C,'OB History'!B:B,A39)</f>
        <v>14.595238095238095</v>
      </c>
      <c r="J39" s="4">
        <f t="array" ref="J39">MEDIAN(IF('OB History'!B:B=A39, 'OB History'!C:C))</f>
        <v>13</v>
      </c>
      <c r="K39" s="13">
        <f t="array" ref="K39">MAX(IF('OB History'!B:B=A39, 'OB History'!C:C))</f>
        <v>31</v>
      </c>
      <c r="L39" s="12">
        <f>COUNTIFS('OB History'!B:B,A39,'OB History'!D:D, 1)</f>
        <v>40</v>
      </c>
      <c r="M39" s="2">
        <f>COUNTIFS('OB History'!B:B,A39,'OB History'!D:D, 0)</f>
        <v>44</v>
      </c>
      <c r="N39" s="42">
        <f>LOOKUP(2, 1/('OB History'!$B:$B=A39), 'OB History'!$AD:$AD)</f>
        <v>0.47619047619047616</v>
      </c>
      <c r="O39" s="12">
        <f>SUMIFS('OB History'!F:F,'OB History'!B:B,A39)</f>
        <v>170</v>
      </c>
      <c r="P39" s="2">
        <f>SUMIFS('OB History'!E:E,'OB History'!B:B,A39)-O39</f>
        <v>174</v>
      </c>
      <c r="Q39" s="42">
        <f>LOOKUP(2, 1/('OB History'!$B:$B=A39), 'OB History'!$AB:$AB)</f>
        <v>0.50392857142857139</v>
      </c>
      <c r="R39" s="12">
        <f>SUMIFS('OB History'!H:H,'OB History'!B:B,'Old Bow v2'!A39)</f>
        <v>705</v>
      </c>
      <c r="S39" s="2">
        <f>SUMIFS('OB History'!G:G,'OB History'!B:B,'Old Bow v2'!A39)-R39</f>
        <v>716</v>
      </c>
      <c r="T39" s="42">
        <f>LOOKUP(2, 1/('OB History'!$B:$B=A39), 'OB History'!$AC:$AC)</f>
        <v>0.49988095238095226</v>
      </c>
      <c r="U39" s="2">
        <f>COUNTIFS('OB History'!$B:$B,$A$39,'OB History'!K:K, 1)</f>
        <v>4</v>
      </c>
      <c r="V39" s="2">
        <f>COUNTIFS('OB History'!$B:$B,$A$39,'OB History'!L:L, 1)</f>
        <v>19</v>
      </c>
      <c r="W39" s="2">
        <f>COUNTIFS('OB History'!$B:$B,$A$39,'OB History'!M:M, 1)</f>
        <v>3</v>
      </c>
      <c r="X39" s="2">
        <f>COUNTIFS('OB History'!$B:$B,$A$39,'OB History'!N:N, 1)</f>
        <v>20</v>
      </c>
      <c r="Y39" s="2">
        <f>COUNTIFS('OB History'!$B:$B,$A$39,'OB History'!O:O, 1)</f>
        <v>1</v>
      </c>
      <c r="Z39" s="2">
        <f>COUNTIFS('OB History'!$B:$B,$A$39,'OB History'!P:P, 1)</f>
        <v>8</v>
      </c>
      <c r="AA39" s="2">
        <f>COUNTIFS('OB History'!$B:$B,$A$39,'OB History'!Q:Q, 1)</f>
        <v>5</v>
      </c>
      <c r="AB39" s="2">
        <f>COUNTIFS('OB History'!$B:$B,$A$39,'OB History'!R:R, 1)</f>
        <v>6</v>
      </c>
      <c r="AC39" s="2">
        <f>COUNTIFS('OB History'!$B:$B,$A$39,'OB History'!S:S, 1)</f>
        <v>2</v>
      </c>
      <c r="AD39" s="2">
        <f>COUNTIFS('OB History'!$B:$B,$A$39,'OB History'!T:T, 1)</f>
        <v>3</v>
      </c>
      <c r="AE39" s="2">
        <f>COUNTIFS('OB History'!$B:$B,$A$39,'OB History'!U:U, 1)</f>
        <v>1</v>
      </c>
      <c r="AF39" s="2">
        <f>COUNTIFS('OB History'!$B:$B,$A$39,'OB History'!V:V, 1)</f>
        <v>1</v>
      </c>
      <c r="AG39" s="2">
        <f>COUNTIFS('OB History'!$B:$B,$A$39,'OB History'!W:W, 1)</f>
        <v>10</v>
      </c>
      <c r="AH39" s="2">
        <f>COUNTIFS('OB History'!$B:$B,$A$39,'OB History'!X:X, 1)</f>
        <v>40</v>
      </c>
      <c r="AI39" s="2">
        <f>COUNTIFS('OB History'!$B:$B,$A$39,'OB History'!Y:Y, 1)</f>
        <v>27</v>
      </c>
      <c r="AJ39" s="2">
        <f>COUNTIFS('OB History'!$B:$B,$A$39,'OB History'!Z:Z, 1)</f>
        <v>19</v>
      </c>
    </row>
    <row r="40" spans="1:36" x14ac:dyDescent="0.25">
      <c r="A40" s="2" t="s">
        <v>14</v>
      </c>
      <c r="B40" s="2" t="s">
        <v>70</v>
      </c>
      <c r="C40" s="2" t="s">
        <v>70</v>
      </c>
      <c r="D40" s="3">
        <v>5</v>
      </c>
      <c r="E40" s="3">
        <v>1</v>
      </c>
      <c r="F40" s="3"/>
      <c r="G40" s="3"/>
      <c r="H40" s="12">
        <f>SUMIFS('OB History'!C:C,'OB History'!B:B,A40)</f>
        <v>1403</v>
      </c>
      <c r="I40" s="4">
        <f>AVERAGEIFS('OB History'!C:C,'OB History'!B:B,A40)</f>
        <v>23.383333333333333</v>
      </c>
      <c r="J40" s="4">
        <f t="array" ref="J40">MEDIAN(IF('OB History'!B:B=A40, 'OB History'!C:C))</f>
        <v>22.5</v>
      </c>
      <c r="K40" s="13">
        <f t="array" ref="K40">MAX(IF('OB History'!B:B=A40, 'OB History'!C:C))</f>
        <v>55</v>
      </c>
      <c r="L40" s="12">
        <f>COUNTIFS('OB History'!B:B,A40,'OB History'!D:D, 1)</f>
        <v>23</v>
      </c>
      <c r="M40" s="2">
        <f>COUNTIFS('OB History'!B:B,A40,'OB History'!D:D, 0)</f>
        <v>37</v>
      </c>
      <c r="N40" s="42">
        <f>LOOKUP(2, 1/('OB History'!$B:$B=A40), 'OB History'!$AD:$AD)</f>
        <v>0.38333333333333336</v>
      </c>
      <c r="O40" s="12">
        <f>SUMIFS('OB History'!F:F,'OB History'!B:B,A40)</f>
        <v>110</v>
      </c>
      <c r="P40" s="2">
        <f>SUMIFS('OB History'!E:E,'OB History'!B:B,A40)-O40</f>
        <v>137</v>
      </c>
      <c r="Q40" s="42">
        <f>LOOKUP(2, 1/('OB History'!$B:$B=A40), 'OB History'!$AB:$AB)</f>
        <v>0.44166666666666665</v>
      </c>
      <c r="R40" s="12">
        <f>SUMIFS('OB History'!H:H,'OB History'!B:B,'Old Bow v2'!A40)</f>
        <v>489</v>
      </c>
      <c r="S40" s="2">
        <f>SUMIFS('OB History'!G:G,'OB History'!B:B,'Old Bow v2'!A40)-R40</f>
        <v>538</v>
      </c>
      <c r="T40" s="42">
        <f>LOOKUP(2, 1/('OB History'!$B:$B=A40), 'OB History'!$AC:$AC)</f>
        <v>0.47449999999999998</v>
      </c>
      <c r="U40" s="2">
        <f>COUNTIFS('OB History'!$B:$B,$A$40,'OB History'!K:K, 1)</f>
        <v>5</v>
      </c>
      <c r="V40" s="2">
        <f>COUNTIFS('OB History'!$B:$B,$A$40,'OB History'!L:L, 1)</f>
        <v>5</v>
      </c>
      <c r="W40" s="2">
        <f>COUNTIFS('OB History'!$B:$B,$A$40,'OB History'!M:M, 1)</f>
        <v>0</v>
      </c>
      <c r="X40" s="2">
        <f>COUNTIFS('OB History'!$B:$B,$A$40,'OB History'!N:N, 1)</f>
        <v>17</v>
      </c>
      <c r="Y40" s="2">
        <f>COUNTIFS('OB History'!$B:$B,$A$40,'OB History'!O:O, 1)</f>
        <v>2</v>
      </c>
      <c r="Z40" s="2">
        <f>COUNTIFS('OB History'!$B:$B,$A$40,'OB History'!P:P, 1)</f>
        <v>9</v>
      </c>
      <c r="AA40" s="2">
        <f>COUNTIFS('OB History'!$B:$B,$A$40,'OB History'!Q:Q, 1)</f>
        <v>5</v>
      </c>
      <c r="AB40" s="2">
        <f>COUNTIFS('OB History'!$B:$B,$A$40,'OB History'!R:R, 1)</f>
        <v>2</v>
      </c>
      <c r="AC40" s="2">
        <f>COUNTIFS('OB History'!$B:$B,$A$40,'OB History'!S:S, 1)</f>
        <v>1</v>
      </c>
      <c r="AD40" s="2">
        <f>COUNTIFS('OB History'!$B:$B,$A$40,'OB History'!T:T, 1)</f>
        <v>1</v>
      </c>
      <c r="AE40" s="2">
        <f>COUNTIFS('OB History'!$B:$B,$A$40,'OB History'!U:U, 1)</f>
        <v>2</v>
      </c>
      <c r="AF40" s="2">
        <f>COUNTIFS('OB History'!$B:$B,$A$40,'OB History'!V:V, 1)</f>
        <v>1</v>
      </c>
      <c r="AG40" s="2">
        <f>COUNTIFS('OB History'!$B:$B,$A$40,'OB History'!W:W, 1)</f>
        <v>10</v>
      </c>
      <c r="AH40" s="2">
        <f>COUNTIFS('OB History'!$B:$B,$A$40,'OB History'!X:X, 1)</f>
        <v>23</v>
      </c>
      <c r="AI40" s="2">
        <f>COUNTIFS('OB History'!$B:$B,$A$40,'OB History'!Y:Y, 1)</f>
        <v>13</v>
      </c>
      <c r="AJ40" s="2">
        <f>COUNTIFS('OB History'!$B:$B,$A$40,'OB History'!Z:Z, 1)</f>
        <v>14</v>
      </c>
    </row>
    <row r="41" spans="1:36" x14ac:dyDescent="0.25">
      <c r="A41" s="2" t="s">
        <v>259</v>
      </c>
      <c r="B41" s="2" t="s">
        <v>70</v>
      </c>
      <c r="C41" s="2" t="s">
        <v>70</v>
      </c>
      <c r="D41" s="3"/>
      <c r="E41" s="3"/>
      <c r="F41" s="3"/>
      <c r="G41" s="3"/>
      <c r="H41" s="12">
        <f>SUMIFS('OB History'!C:C,'OB History'!B:B,A41)</f>
        <v>3</v>
      </c>
      <c r="I41" s="4">
        <f>AVERAGEIFS('OB History'!C:C,'OB History'!B:B,A41)</f>
        <v>3</v>
      </c>
      <c r="J41" s="4">
        <f t="array" ref="J41">MEDIAN(IF('OB History'!B:B=A41, 'OB History'!C:C))</f>
        <v>3</v>
      </c>
      <c r="K41" s="13">
        <f t="array" ref="K41">MAX(IF('OB History'!B:B=A41, 'OB History'!C:C))</f>
        <v>3</v>
      </c>
      <c r="L41" s="12">
        <f>COUNTIFS('OB History'!B:B,A41,'OB History'!D:D, 1)</f>
        <v>1</v>
      </c>
      <c r="M41" s="2">
        <f>COUNTIFS('OB History'!B:B,A41,'OB History'!D:D, 0)</f>
        <v>0</v>
      </c>
      <c r="N41" s="42">
        <f>LOOKUP(2, 1/('OB History'!$B:$B=A41), 'OB History'!$AD:$AD)</f>
        <v>1</v>
      </c>
      <c r="O41" s="12">
        <f>SUMIFS('OB History'!F:F,'OB History'!B:B,A41)</f>
        <v>3</v>
      </c>
      <c r="P41" s="2">
        <f>SUMIFS('OB History'!E:E,'OB History'!B:B,A41)-O41</f>
        <v>2</v>
      </c>
      <c r="Q41" s="42">
        <f>LOOKUP(2, 1/('OB History'!$B:$B=A41), 'OB History'!$AB:$AB)</f>
        <v>0.6</v>
      </c>
      <c r="R41" s="12">
        <f>SUMIFS('OB History'!H:H,'OB History'!B:B,'Old Bow v2'!A41)</f>
        <v>11</v>
      </c>
      <c r="S41" s="2">
        <f>SUMIFS('OB History'!G:G,'OB History'!B:B,'Old Bow v2'!A41)-R41</f>
        <v>10</v>
      </c>
      <c r="T41" s="42">
        <f>LOOKUP(2, 1/('OB History'!$B:$B=A41), 'OB History'!$AC:$AC)</f>
        <v>0.52</v>
      </c>
      <c r="U41" s="2">
        <f>COUNTIFS('OB History'!$B:$B,$A$41,'OB History'!K:K, 1)</f>
        <v>1</v>
      </c>
      <c r="V41" s="2">
        <f>COUNTIFS('OB History'!$B:$B,$A$41,'OB History'!L:L, 1)</f>
        <v>0</v>
      </c>
      <c r="W41" s="2">
        <f>COUNTIFS('OB History'!$B:$B,$A$41,'OB History'!M:M, 1)</f>
        <v>0</v>
      </c>
      <c r="X41" s="2">
        <f>COUNTIFS('OB History'!$B:$B,$A$41,'OB History'!N:N, 1)</f>
        <v>0</v>
      </c>
      <c r="Y41" s="2">
        <f>COUNTIFS('OB History'!$B:$B,$A$41,'OB History'!O:O, 1)</f>
        <v>0</v>
      </c>
      <c r="Z41" s="2">
        <f>COUNTIFS('OB History'!$B:$B,$A$41,'OB History'!P:P, 1)</f>
        <v>0</v>
      </c>
      <c r="AA41" s="2">
        <f>COUNTIFS('OB History'!$B:$B,$A$41,'OB History'!Q:Q, 1)</f>
        <v>0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0</v>
      </c>
      <c r="AH41" s="2">
        <f>COUNTIFS('OB History'!$B:$B,$A$41,'OB History'!X:X, 1)</f>
        <v>0</v>
      </c>
      <c r="AI41" s="2">
        <f>COUNTIFS('OB History'!$B:$B,$A$41,'OB History'!Y:Y, 1)</f>
        <v>1</v>
      </c>
      <c r="AJ41" s="2">
        <f>COUNTIFS('OB History'!$B:$B,$A$41,'OB History'!Z:Z, 1)</f>
        <v>1</v>
      </c>
    </row>
    <row r="42" spans="1:36" x14ac:dyDescent="0.25">
      <c r="A42" s="2" t="s">
        <v>133</v>
      </c>
      <c r="B42" s="2" t="s">
        <v>70</v>
      </c>
      <c r="C42" s="2" t="s">
        <v>70</v>
      </c>
      <c r="D42" s="3"/>
      <c r="E42" s="3"/>
      <c r="F42" s="3">
        <v>1</v>
      </c>
      <c r="G42" s="3"/>
      <c r="H42" s="12">
        <f>SUMIFS('OB History'!C:C,'OB History'!B:B,A42)</f>
        <v>223</v>
      </c>
      <c r="I42" s="4">
        <f>AVERAGEIFS('OB History'!C:C,'OB History'!B:B,A42)</f>
        <v>13.117647058823529</v>
      </c>
      <c r="J42" s="4">
        <f t="array" ref="J42">MEDIAN(IF('OB History'!B:B=A42, 'OB History'!C:C))</f>
        <v>13</v>
      </c>
      <c r="K42" s="13">
        <f t="array" ref="K42">MAX(IF('OB History'!B:B=A42, 'OB History'!C:C))</f>
        <v>21</v>
      </c>
      <c r="L42" s="12">
        <f>COUNTIFS('OB History'!B:B,A42,'OB History'!D:D, 1)</f>
        <v>7</v>
      </c>
      <c r="M42" s="2">
        <f>COUNTIFS('OB History'!B:B,A42,'OB History'!D:D, 0)</f>
        <v>10</v>
      </c>
      <c r="N42" s="42">
        <f>LOOKUP(2, 1/('OB History'!$B:$B=A42), 'OB History'!$AD:$AD)</f>
        <v>0.41176470588235292</v>
      </c>
      <c r="O42" s="12">
        <f>SUMIFS('OB History'!F:F,'OB History'!B:B,A42)</f>
        <v>36</v>
      </c>
      <c r="P42" s="2">
        <f>SUMIFS('OB History'!E:E,'OB History'!B:B,A42)-O42</f>
        <v>38</v>
      </c>
      <c r="Q42" s="42">
        <f>LOOKUP(2, 1/('OB History'!$B:$B=A42), 'OB History'!$AB:$AB)</f>
        <v>0.49117647058823527</v>
      </c>
      <c r="R42" s="12">
        <f>SUMIFS('OB History'!H:H,'OB History'!B:B,'Old Bow v2'!A42)</f>
        <v>151</v>
      </c>
      <c r="S42" s="2">
        <f>SUMIFS('OB History'!G:G,'OB History'!B:B,'Old Bow v2'!A42)-R42</f>
        <v>160</v>
      </c>
      <c r="T42" s="42">
        <f>LOOKUP(2, 1/('OB History'!$B:$B=A42), 'OB History'!$AC:$AC)</f>
        <v>0.49235294117647066</v>
      </c>
      <c r="U42" s="2">
        <f>COUNTIFS('OB History'!$B:$B,$A$42,'OB History'!K:K, 1)</f>
        <v>4</v>
      </c>
      <c r="V42" s="2">
        <f>COUNTIFS('OB History'!$B:$B,$A$42,'OB History'!L:L, 1)</f>
        <v>3</v>
      </c>
      <c r="W42" s="2">
        <f>COUNTIFS('OB History'!$B:$B,$A$42,'OB History'!M:M, 1)</f>
        <v>0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4</v>
      </c>
      <c r="AA42" s="2">
        <f>COUNTIFS('OB History'!$B:$B,$A$42,'OB History'!Q:Q, 1)</f>
        <v>0</v>
      </c>
      <c r="AB42" s="2">
        <f>COUNTIFS('OB History'!$B:$B,$A$42,'OB History'!R:R, 1)</f>
        <v>1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2</v>
      </c>
      <c r="AH42" s="2">
        <f>COUNTIFS('OB History'!$B:$B,$A$42,'OB History'!X:X, 1)</f>
        <v>6</v>
      </c>
      <c r="AI42" s="2">
        <f>COUNTIFS('OB History'!$B:$B,$A$42,'OB History'!Y:Y, 1)</f>
        <v>6</v>
      </c>
      <c r="AJ42" s="2">
        <f>COUNTIFS('OB History'!$B:$B,$A$42,'OB History'!Z:Z, 1)</f>
        <v>6</v>
      </c>
    </row>
    <row r="43" spans="1:36" x14ac:dyDescent="0.25">
      <c r="A43" s="1" t="s">
        <v>37</v>
      </c>
      <c r="B43" s="2" t="s">
        <v>70</v>
      </c>
      <c r="C43" s="2" t="s">
        <v>70</v>
      </c>
      <c r="D43" s="3"/>
      <c r="E43" s="3"/>
      <c r="F43" s="3"/>
      <c r="G43" s="3"/>
      <c r="H43" s="12">
        <f>SUMIFS('OB History'!C:C,'OB History'!B:B,A43)</f>
        <v>4</v>
      </c>
      <c r="I43" s="4">
        <f>AVERAGEIFS('OB History'!C:C,'OB History'!B:B,A43)</f>
        <v>4</v>
      </c>
      <c r="J43" s="4">
        <f t="array" ref="J43">MEDIAN(IF('OB History'!B:B=A43, 'OB History'!C:C))</f>
        <v>4</v>
      </c>
      <c r="K43" s="13">
        <f t="array" ref="K43">MAX(IF('OB History'!B:B=A43, 'OB History'!C:C))</f>
        <v>4</v>
      </c>
      <c r="L43" s="12">
        <f>COUNTIFS('OB History'!B:B,A43,'OB History'!D:D, 1)</f>
        <v>1</v>
      </c>
      <c r="M43" s="2">
        <f>COUNTIFS('OB History'!B:B,A43,'OB History'!D:D, 0)</f>
        <v>0</v>
      </c>
      <c r="N43" s="42">
        <f>LOOKUP(2, 1/('OB History'!$B:$B=A43), 'OB History'!$AD:$AD)</f>
        <v>1</v>
      </c>
      <c r="O43" s="12">
        <f>SUMIFS('OB History'!F:F,'OB History'!B:B,A43)</f>
        <v>3</v>
      </c>
      <c r="P43" s="2">
        <f>SUMIFS('OB History'!E:E,'OB History'!B:B,A43)-O43</f>
        <v>0</v>
      </c>
      <c r="Q43" s="42">
        <f>LOOKUP(2, 1/('OB History'!$B:$B=A43), 'OB History'!$AB:$AB)</f>
        <v>1</v>
      </c>
      <c r="R43" s="12">
        <f>SUMIFS('OB History'!H:H,'OB History'!B:B,'Old Bow v2'!A43)</f>
        <v>9</v>
      </c>
      <c r="S43" s="2">
        <f>SUMIFS('OB History'!G:G,'OB History'!B:B,'Old Bow v2'!A43)-R43</f>
        <v>4</v>
      </c>
      <c r="T43" s="42">
        <f>LOOKUP(2, 1/('OB History'!$B:$B=A43), 'OB History'!$AC:$AC)</f>
        <v>0.69</v>
      </c>
      <c r="U43" s="2">
        <f>COUNTIFS('OB History'!$B:$B,$A$43,'OB History'!K:K, 1)</f>
        <v>0</v>
      </c>
      <c r="V43" s="2">
        <f>COUNTIFS('OB History'!$B:$B,$A$43,'OB History'!L:L, 1)</f>
        <v>0</v>
      </c>
      <c r="W43" s="2">
        <f>COUNTIFS('OB History'!$B:$B,$A$43,'OB History'!M:M, 1)</f>
        <v>0</v>
      </c>
      <c r="X43" s="2">
        <f>COUNTIFS('OB History'!$B:$B,$A$43,'OB History'!N:N, 1)</f>
        <v>0</v>
      </c>
      <c r="Y43" s="2">
        <f>COUNTIFS('OB History'!$B:$B,$A$43,'OB History'!O:O, 1)</f>
        <v>0</v>
      </c>
      <c r="Z43" s="2">
        <f>COUNTIFS('OB History'!$B:$B,$A$43,'OB History'!P:P, 1)</f>
        <v>1</v>
      </c>
      <c r="AA43" s="2">
        <f>COUNTIFS('OB History'!$B:$B,$A$43,'OB History'!Q:Q, 1)</f>
        <v>0</v>
      </c>
      <c r="AB43" s="2">
        <f>COUNTIFS('OB History'!$B:$B,$A$43,'OB History'!R:R, 1)</f>
        <v>0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0</v>
      </c>
      <c r="AH43" s="2">
        <f>COUNTIFS('OB History'!$B:$B,$A$43,'OB History'!X:X, 1)</f>
        <v>1</v>
      </c>
      <c r="AI43" s="2">
        <f>COUNTIFS('OB History'!$B:$B,$A$43,'OB History'!Y:Y, 1)</f>
        <v>0</v>
      </c>
      <c r="AJ43" s="2">
        <f>COUNTIFS('OB History'!$B:$B,$A$43,'OB History'!Z:Z, 1)</f>
        <v>1</v>
      </c>
    </row>
    <row r="44" spans="1:36" x14ac:dyDescent="0.25">
      <c r="A44" s="2" t="s">
        <v>12</v>
      </c>
      <c r="B44" s="6" t="s">
        <v>98</v>
      </c>
      <c r="C44" s="1" t="s">
        <v>131</v>
      </c>
      <c r="D44" s="3">
        <v>11</v>
      </c>
      <c r="E44" s="3">
        <v>5</v>
      </c>
      <c r="F44" s="3">
        <v>1</v>
      </c>
      <c r="G44" s="3"/>
      <c r="H44" s="12">
        <f>SUMIFS('OB History'!C:C,'OB History'!B:B,A44)</f>
        <v>2691</v>
      </c>
      <c r="I44" s="4">
        <f>AVERAGEIFS('OB History'!C:C,'OB History'!B:B,A44)</f>
        <v>25.386792452830189</v>
      </c>
      <c r="J44" s="4">
        <f t="array" ref="J44">MEDIAN(IF('OB History'!B:B=A44, 'OB History'!C:C))</f>
        <v>24</v>
      </c>
      <c r="K44" s="13">
        <f t="array" ref="K44">MAX(IF('OB History'!B:B=A44, 'OB History'!C:C))</f>
        <v>58</v>
      </c>
      <c r="L44" s="12">
        <f>COUNTIFS('OB History'!B:B,A44,'OB History'!D:D, 1)</f>
        <v>60</v>
      </c>
      <c r="M44" s="2">
        <f>COUNTIFS('OB History'!B:B,A44,'OB History'!D:D, 0)</f>
        <v>46</v>
      </c>
      <c r="N44" s="42">
        <f>LOOKUP(2, 1/('OB History'!$B:$B=A44), 'OB History'!$AD:$AD)</f>
        <v>0.56603773584905659</v>
      </c>
      <c r="O44" s="12">
        <f>SUMIFS('OB History'!F:F,'OB History'!B:B,A44)</f>
        <v>233</v>
      </c>
      <c r="P44" s="2">
        <f>SUMIFS('OB History'!E:E,'OB History'!B:B,A44)-O44</f>
        <v>202</v>
      </c>
      <c r="Q44" s="42">
        <f>LOOKUP(2, 1/('OB History'!$B:$B=A44), 'OB History'!$AB:$AB)</f>
        <v>0.5372641509433963</v>
      </c>
      <c r="R44" s="12">
        <f>SUMIFS('OB History'!H:H,'OB History'!B:B,'Old Bow v2'!A44)</f>
        <v>933</v>
      </c>
      <c r="S44" s="2">
        <f>SUMIFS('OB History'!G:G,'OB History'!B:B,'Old Bow v2'!A44)-R44</f>
        <v>867</v>
      </c>
      <c r="T44" s="42">
        <f>LOOKUP(2, 1/('OB History'!$B:$B=A44), 'OB History'!$AC:$AC)</f>
        <v>0.52000000000000024</v>
      </c>
      <c r="U44" s="2">
        <f>COUNTIFS('OB History'!$B:$B,$A$44,'OB History'!K:K, 1)</f>
        <v>16</v>
      </c>
      <c r="V44" s="2">
        <f>COUNTIFS('OB History'!$B:$B,$A$44,'OB History'!L:L, 1)</f>
        <v>17</v>
      </c>
      <c r="W44" s="2">
        <f>COUNTIFS('OB History'!$B:$B,$A$44,'OB History'!M:M, 1)</f>
        <v>6</v>
      </c>
      <c r="X44" s="2">
        <f>COUNTIFS('OB History'!$B:$B,$A$44,'OB History'!N:N, 1)</f>
        <v>29</v>
      </c>
      <c r="Y44" s="2">
        <f>COUNTIFS('OB History'!$B:$B,$A$44,'OB History'!O:O, 1)</f>
        <v>6</v>
      </c>
      <c r="Z44" s="2">
        <f>COUNTIFS('OB History'!$B:$B,$A$44,'OB History'!P:P, 1)</f>
        <v>20</v>
      </c>
      <c r="AA44" s="2">
        <f>COUNTIFS('OB History'!$B:$B,$A$44,'OB History'!Q:Q, 1)</f>
        <v>7</v>
      </c>
      <c r="AB44" s="2">
        <f>COUNTIFS('OB History'!$B:$B,$A$44,'OB History'!R:R, 1)</f>
        <v>12</v>
      </c>
      <c r="AC44" s="2">
        <f>COUNTIFS('OB History'!$B:$B,$A$44,'OB History'!S:S, 1)</f>
        <v>2</v>
      </c>
      <c r="AD44" s="2">
        <f>COUNTIFS('OB History'!$B:$B,$A$44,'OB History'!T:T, 1)</f>
        <v>5</v>
      </c>
      <c r="AE44" s="2">
        <f>COUNTIFS('OB History'!$B:$B,$A$44,'OB History'!U:U, 1)</f>
        <v>3</v>
      </c>
      <c r="AF44" s="2">
        <f>COUNTIFS('OB History'!$B:$B,$A$44,'OB History'!V:V, 1)</f>
        <v>5</v>
      </c>
      <c r="AG44" s="2">
        <f>COUNTIFS('OB History'!$B:$B,$A$44,'OB History'!W:W, 1)</f>
        <v>20</v>
      </c>
      <c r="AH44" s="2">
        <f>COUNTIFS('OB History'!$B:$B,$A$44,'OB History'!X:X, 1)</f>
        <v>29</v>
      </c>
      <c r="AI44" s="2">
        <f>COUNTIFS('OB History'!$B:$B,$A$44,'OB History'!Y:Y, 1)</f>
        <v>26</v>
      </c>
      <c r="AJ44" s="2">
        <f>COUNTIFS('OB History'!$B:$B,$A$44,'OB History'!Z:Z, 1)</f>
        <v>29</v>
      </c>
    </row>
    <row r="45" spans="1:36" x14ac:dyDescent="0.25">
      <c r="A45" s="2" t="s">
        <v>2</v>
      </c>
      <c r="B45" s="6" t="s">
        <v>54</v>
      </c>
      <c r="C45" s="2" t="s">
        <v>70</v>
      </c>
      <c r="D45" s="3">
        <v>6</v>
      </c>
      <c r="E45" s="3"/>
      <c r="F45" s="3">
        <v>1</v>
      </c>
      <c r="G45" s="3"/>
      <c r="H45" s="12">
        <f>SUMIFS('OB History'!C:C,'OB History'!B:B,A45)</f>
        <v>1414</v>
      </c>
      <c r="I45" s="4">
        <f>AVERAGEIFS('OB History'!C:C,'OB History'!B:B,A45)</f>
        <v>28.857142857142858</v>
      </c>
      <c r="J45" s="4">
        <f t="array" ref="J45">MEDIAN(IF('OB History'!B:B=A45, 'OB History'!C:C))</f>
        <v>28</v>
      </c>
      <c r="K45" s="13">
        <f t="array" ref="K45">MAX(IF('OB History'!B:B=A45, 'OB History'!C:C))</f>
        <v>68</v>
      </c>
      <c r="L45" s="12">
        <f>COUNTIFS('OB History'!B:B,A45,'OB History'!D:D, 1)</f>
        <v>30</v>
      </c>
      <c r="M45" s="2">
        <f>COUNTIFS('OB History'!B:B,A45,'OB History'!D:D, 0)</f>
        <v>19</v>
      </c>
      <c r="N45" s="42">
        <f>LOOKUP(2, 1/('OB History'!$B:$B=A45), 'OB History'!$AD:$AD)</f>
        <v>0.61224489795918369</v>
      </c>
      <c r="O45" s="12">
        <f>SUMIFS('OB History'!F:F,'OB History'!B:B,A45)</f>
        <v>119</v>
      </c>
      <c r="P45" s="2">
        <f>SUMIFS('OB History'!E:E,'OB History'!B:B,A45)-O45</f>
        <v>83</v>
      </c>
      <c r="Q45" s="42">
        <f>LOOKUP(2, 1/('OB History'!$B:$B=A45), 'OB History'!$AB:$AB)</f>
        <v>0.61530612244897964</v>
      </c>
      <c r="R45" s="12">
        <f>SUMIFS('OB History'!H:H,'OB History'!B:B,'Old Bow v2'!A45)</f>
        <v>460</v>
      </c>
      <c r="S45" s="2">
        <f>SUMIFS('OB History'!G:G,'OB History'!B:B,'Old Bow v2'!A45)-R45</f>
        <v>381</v>
      </c>
      <c r="T45" s="42">
        <f>LOOKUP(2, 1/('OB History'!$B:$B=A45), 'OB History'!$AC:$AC)</f>
        <v>0.55959183673469393</v>
      </c>
      <c r="U45" s="2">
        <f>COUNTIFS('OB History'!$B:$B,$A$45,'OB History'!K:K, 1)</f>
        <v>9</v>
      </c>
      <c r="V45" s="2">
        <f>COUNTIFS('OB History'!$B:$B,$A$45,'OB History'!L:L, 1)</f>
        <v>13</v>
      </c>
      <c r="W45" s="2">
        <f>COUNTIFS('OB History'!$B:$B,$A$45,'OB History'!M:M, 1)</f>
        <v>5</v>
      </c>
      <c r="X45" s="2">
        <f>COUNTIFS('OB History'!$B:$B,$A$45,'OB History'!N:N, 1)</f>
        <v>18</v>
      </c>
      <c r="Y45" s="2">
        <f>COUNTIFS('OB History'!$B:$B,$A$45,'OB History'!O:O, 1)</f>
        <v>3</v>
      </c>
      <c r="Z45" s="2">
        <f>COUNTIFS('OB History'!$B:$B,$A$45,'OB History'!P:P, 1)</f>
        <v>8</v>
      </c>
      <c r="AA45" s="2">
        <f>COUNTIFS('OB History'!$B:$B,$A$45,'OB History'!Q:Q, 1)</f>
        <v>1</v>
      </c>
      <c r="AB45" s="2">
        <f>COUNTIFS('OB History'!$B:$B,$A$45,'OB History'!R:R, 1)</f>
        <v>4</v>
      </c>
      <c r="AC45" s="2">
        <f>COUNTIFS('OB History'!$B:$B,$A$45,'OB History'!S:S, 1)</f>
        <v>0</v>
      </c>
      <c r="AD45" s="2">
        <f>COUNTIFS('OB History'!$B:$B,$A$45,'OB History'!T:T, 1)</f>
        <v>2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10</v>
      </c>
      <c r="AH45" s="2">
        <f>COUNTIFS('OB History'!$B:$B,$A$45,'OB History'!X:X, 1)</f>
        <v>16</v>
      </c>
      <c r="AI45" s="2">
        <f>COUNTIFS('OB History'!$B:$B,$A$45,'OB History'!Y:Y, 1)</f>
        <v>17</v>
      </c>
      <c r="AJ45" s="2">
        <f>COUNTIFS('OB History'!$B:$B,$A$45,'OB History'!Z:Z, 1)</f>
        <v>13</v>
      </c>
    </row>
    <row r="46" spans="1:36" x14ac:dyDescent="0.25">
      <c r="A46" s="2" t="s">
        <v>48</v>
      </c>
      <c r="B46" s="6" t="s">
        <v>54</v>
      </c>
      <c r="C46" s="6" t="s">
        <v>70</v>
      </c>
      <c r="D46" s="3"/>
      <c r="E46" s="3"/>
      <c r="F46" s="3"/>
      <c r="G46" s="3"/>
      <c r="H46" s="12">
        <f>SUMIFS('OB History'!C:C,'OB History'!B:B,A46)</f>
        <v>102</v>
      </c>
      <c r="I46" s="4">
        <f>AVERAGEIFS('OB History'!C:C,'OB History'!B:B,A46)</f>
        <v>17</v>
      </c>
      <c r="J46" s="4">
        <f t="array" ref="J46">MEDIAN(IF('OB History'!B:B=A46, 'OB History'!C:C))</f>
        <v>14</v>
      </c>
      <c r="K46" s="13">
        <f t="array" ref="K46">MAX(IF('OB History'!B:B=A46, 'OB History'!C:C))</f>
        <v>29</v>
      </c>
      <c r="L46" s="12">
        <f>COUNTIFS('OB History'!B:B,A46,'OB History'!D:D, 1)</f>
        <v>5</v>
      </c>
      <c r="M46" s="2">
        <f>COUNTIFS('OB History'!B:B,A46,'OB History'!D:D, 0)</f>
        <v>1</v>
      </c>
      <c r="N46" s="42">
        <f>LOOKUP(2, 1/('OB History'!$B:$B=A46), 'OB History'!$AD:$AD)</f>
        <v>0.83333333333333337</v>
      </c>
      <c r="O46" s="12">
        <f>SUMIFS('OB History'!F:F,'OB History'!B:B,A46)</f>
        <v>17</v>
      </c>
      <c r="P46" s="2">
        <f>SUMIFS('OB History'!E:E,'OB History'!B:B,A46)-O46</f>
        <v>11</v>
      </c>
      <c r="Q46" s="42">
        <f>LOOKUP(2, 1/('OB History'!$B:$B=A46), 'OB History'!$AB:$AB)</f>
        <v>0.61666666666666659</v>
      </c>
      <c r="R46" s="12">
        <f>SUMIFS('OB History'!H:H,'OB History'!B:B,'Old Bow v2'!A46)</f>
        <v>66</v>
      </c>
      <c r="S46" s="2">
        <f>SUMIFS('OB History'!G:G,'OB History'!B:B,'Old Bow v2'!A46)-R46</f>
        <v>48</v>
      </c>
      <c r="T46" s="42">
        <f>LOOKUP(2, 1/('OB History'!$B:$B=A46), 'OB History'!$AC:$AC)</f>
        <v>0.58166666666666667</v>
      </c>
      <c r="U46" s="2">
        <f>COUNTIFS('OB History'!$B:$B,$A$46,'OB History'!K:K, 1)</f>
        <v>1</v>
      </c>
      <c r="V46" s="2">
        <f>COUNTIFS('OB History'!$B:$B,$A$46,'OB History'!L:L, 1)</f>
        <v>2</v>
      </c>
      <c r="W46" s="2">
        <f>COUNTIFS('OB History'!$B:$B,$A$46,'OB History'!M:M, 1)</f>
        <v>1</v>
      </c>
      <c r="X46" s="2">
        <f>COUNTIFS('OB History'!$B:$B,$A$46,'OB History'!N:N, 1)</f>
        <v>2</v>
      </c>
      <c r="Y46" s="2">
        <f>COUNTIFS('OB History'!$B:$B,$A$46,'OB History'!O:O, 1)</f>
        <v>2</v>
      </c>
      <c r="Z46" s="2">
        <f>COUNTIFS('OB History'!$B:$B,$A$46,'OB History'!P:P, 1)</f>
        <v>1</v>
      </c>
      <c r="AA46" s="2">
        <f>COUNTIFS('OB History'!$B:$B,$A$46,'OB History'!Q:Q, 1)</f>
        <v>3</v>
      </c>
      <c r="AB46" s="2">
        <f>COUNTIFS('OB History'!$B:$B,$A$46,'OB History'!R:R, 1)</f>
        <v>1</v>
      </c>
      <c r="AC46" s="2">
        <f>COUNTIFS('OB History'!$B:$B,$A$46,'OB History'!S:S, 1)</f>
        <v>1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1</v>
      </c>
      <c r="AG46" s="2">
        <f>COUNTIFS('OB History'!$B:$B,$A$46,'OB History'!W:W, 1)</f>
        <v>1</v>
      </c>
      <c r="AH46" s="2">
        <f>COUNTIFS('OB History'!$B:$B,$A$46,'OB History'!X:X, 1)</f>
        <v>1</v>
      </c>
      <c r="AI46" s="2">
        <f>COUNTIFS('OB History'!$B:$B,$A$46,'OB History'!Y:Y, 1)</f>
        <v>0</v>
      </c>
      <c r="AJ46" s="2">
        <f>COUNTIFS('OB History'!$B:$B,$A$46,'OB History'!Z:Z, 1)</f>
        <v>0</v>
      </c>
    </row>
    <row r="47" spans="1:36" x14ac:dyDescent="0.25">
      <c r="A47" s="2" t="s">
        <v>5</v>
      </c>
      <c r="B47" s="6" t="s">
        <v>98</v>
      </c>
      <c r="C47" s="1" t="s">
        <v>131</v>
      </c>
      <c r="D47" s="3">
        <v>3</v>
      </c>
      <c r="E47" s="3"/>
      <c r="F47" s="3"/>
      <c r="G47" s="3"/>
      <c r="H47" s="12">
        <f>SUMIFS('OB History'!C:C,'OB History'!B:B,A47)</f>
        <v>1055</v>
      </c>
      <c r="I47" s="4">
        <f>AVERAGEIFS('OB History'!C:C,'OB History'!B:B,A47)</f>
        <v>21.979166666666668</v>
      </c>
      <c r="J47" s="4">
        <f t="array" ref="J47">MEDIAN(IF('OB History'!B:B=A47, 'OB History'!C:C))</f>
        <v>21</v>
      </c>
      <c r="K47" s="13">
        <f t="array" ref="K47">MAX(IF('OB History'!B:B=A47, 'OB History'!C:C))</f>
        <v>51</v>
      </c>
      <c r="L47" s="12">
        <f>COUNTIFS('OB History'!B:B,A47,'OB History'!D:D, 1)</f>
        <v>20</v>
      </c>
      <c r="M47" s="2">
        <f>COUNTIFS('OB History'!B:B,A47,'OB History'!D:D, 0)</f>
        <v>28</v>
      </c>
      <c r="N47" s="42">
        <f>LOOKUP(2, 1/('OB History'!$B:$B=A47), 'OB History'!$AD:$AD)</f>
        <v>0.41666666666666669</v>
      </c>
      <c r="O47" s="12">
        <f>SUMIFS('OB History'!F:F,'OB History'!B:B,A47)</f>
        <v>96</v>
      </c>
      <c r="P47" s="2">
        <f>SUMIFS('OB History'!E:E,'OB History'!B:B,A47)-O47</f>
        <v>109</v>
      </c>
      <c r="Q47" s="42">
        <f>LOOKUP(2, 1/('OB History'!$B:$B=A47), 'OB History'!$AB:$AB)</f>
        <v>0.46562499999999996</v>
      </c>
      <c r="R47" s="12">
        <f>SUMIFS('OB History'!H:H,'OB History'!B:B,'Old Bow v2'!A47)</f>
        <v>420</v>
      </c>
      <c r="S47" s="2">
        <f>SUMIFS('OB History'!G:G,'OB History'!B:B,'Old Bow v2'!A47)-R47</f>
        <v>437</v>
      </c>
      <c r="T47" s="42">
        <f>LOOKUP(2, 1/('OB History'!$B:$B=A47), 'OB History'!$AC:$AC)</f>
        <v>0.48645833333333327</v>
      </c>
      <c r="U47" s="2">
        <f>COUNTIFS('OB History'!$B:$B,$A$47,'OB History'!K:K, 1)</f>
        <v>13</v>
      </c>
      <c r="V47" s="2">
        <f>COUNTIFS('OB History'!$B:$B,$A$47,'OB History'!L:L, 1)</f>
        <v>5</v>
      </c>
      <c r="W47" s="2">
        <f>COUNTIFS('OB History'!$B:$B,$A$47,'OB History'!M:M, 1)</f>
        <v>7</v>
      </c>
      <c r="X47" s="2">
        <f>COUNTIFS('OB History'!$B:$B,$A$47,'OB History'!N:N, 1)</f>
        <v>10</v>
      </c>
      <c r="Y47" s="2">
        <f>COUNTIFS('OB History'!$B:$B,$A$47,'OB History'!O:O, 1)</f>
        <v>5</v>
      </c>
      <c r="Z47" s="2">
        <f>COUNTIFS('OB History'!$B:$B,$A$47,'OB History'!P:P, 1)</f>
        <v>5</v>
      </c>
      <c r="AA47" s="2">
        <f>COUNTIFS('OB History'!$B:$B,$A$47,'OB History'!Q:Q, 1)</f>
        <v>2</v>
      </c>
      <c r="AB47" s="2">
        <f>COUNTIFS('OB History'!$B:$B,$A$47,'OB History'!R:R, 1)</f>
        <v>5</v>
      </c>
      <c r="AC47" s="2">
        <f>COUNTIFS('OB History'!$B:$B,$A$47,'OB History'!S:S, 1)</f>
        <v>0</v>
      </c>
      <c r="AD47" s="2">
        <f>COUNTIFS('OB History'!$B:$B,$A$47,'OB History'!T:T, 1)</f>
        <v>1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5</v>
      </c>
      <c r="AH47" s="2">
        <f>COUNTIFS('OB History'!$B:$B,$A$47,'OB History'!X:X, 1)</f>
        <v>14</v>
      </c>
      <c r="AI47" s="2">
        <f>COUNTIFS('OB History'!$B:$B,$A$47,'OB History'!Y:Y, 1)</f>
        <v>10</v>
      </c>
      <c r="AJ47" s="2">
        <f>COUNTIFS('OB History'!$B:$B,$A$47,'OB History'!Z:Z, 1)</f>
        <v>14</v>
      </c>
    </row>
    <row r="48" spans="1:36" x14ac:dyDescent="0.25">
      <c r="A48" s="2" t="s">
        <v>32</v>
      </c>
      <c r="B48" s="2" t="s">
        <v>70</v>
      </c>
      <c r="C48" s="2" t="s">
        <v>70</v>
      </c>
      <c r="D48" s="3">
        <v>3</v>
      </c>
      <c r="E48" s="3"/>
      <c r="F48" s="3"/>
      <c r="G48" s="3"/>
      <c r="H48" s="12">
        <f>SUMIFS('OB History'!C:C,'OB History'!B:B,A48)</f>
        <v>567</v>
      </c>
      <c r="I48" s="4">
        <f>AVERAGEIFS('OB History'!C:C,'OB History'!B:B,A48)</f>
        <v>11.117647058823529</v>
      </c>
      <c r="J48" s="4">
        <f t="array" ref="J48">MEDIAN(IF('OB History'!B:B=A48, 'OB History'!C:C))</f>
        <v>10</v>
      </c>
      <c r="K48" s="13">
        <f t="array" ref="K48">MAX(IF('OB History'!B:B=A48, 'OB History'!C:C))</f>
        <v>28</v>
      </c>
      <c r="L48" s="12">
        <f>COUNTIFS('OB History'!B:B,A48,'OB History'!D:D, 1)</f>
        <v>20</v>
      </c>
      <c r="M48" s="2">
        <f>COUNTIFS('OB History'!B:B,A48,'OB History'!D:D, 0)</f>
        <v>31</v>
      </c>
      <c r="N48" s="42">
        <f>LOOKUP(2, 1/('OB History'!$B:$B=A48), 'OB History'!$AD:$AD)</f>
        <v>0.39215686274509803</v>
      </c>
      <c r="O48" s="12">
        <f>SUMIFS('OB History'!F:F,'OB History'!B:B,A48)</f>
        <v>93</v>
      </c>
      <c r="P48" s="2">
        <f>SUMIFS('OB History'!E:E,'OB History'!B:B,A48)-O48</f>
        <v>117</v>
      </c>
      <c r="Q48" s="42">
        <f>LOOKUP(2, 1/('OB History'!$B:$B=A48), 'OB History'!$AB:$AB)</f>
        <v>0.42352941176470571</v>
      </c>
      <c r="R48" s="12">
        <f>SUMIFS('OB History'!H:H,'OB History'!B:B,'Old Bow v2'!A48)</f>
        <v>407</v>
      </c>
      <c r="S48" s="2">
        <f>SUMIFS('OB History'!G:G,'OB History'!B:B,'Old Bow v2'!A48)-R48</f>
        <v>460</v>
      </c>
      <c r="T48" s="42">
        <f>LOOKUP(2, 1/('OB History'!$B:$B=A48), 'OB History'!$AC:$AC)</f>
        <v>0.46352941176470591</v>
      </c>
      <c r="U48" s="2">
        <f>COUNTIFS('OB History'!$B:$B,$A$48,'OB History'!K:K, 1)</f>
        <v>5</v>
      </c>
      <c r="V48" s="2">
        <f>COUNTIFS('OB History'!$B:$B,$A$48,'OB History'!L:L, 1)</f>
        <v>3</v>
      </c>
      <c r="W48" s="2">
        <f>COUNTIFS('OB History'!$B:$B,$A$48,'OB History'!M:M, 1)</f>
        <v>5</v>
      </c>
      <c r="X48" s="2">
        <f>COUNTIFS('OB History'!$B:$B,$A$48,'OB History'!N:N, 1)</f>
        <v>14</v>
      </c>
      <c r="Y48" s="2">
        <f>COUNTIFS('OB History'!$B:$B,$A$48,'OB History'!O:O, 1)</f>
        <v>1</v>
      </c>
      <c r="Z48" s="2">
        <f>COUNTIFS('OB History'!$B:$B,$A$48,'OB History'!P:P, 1)</f>
        <v>5</v>
      </c>
      <c r="AA48" s="2">
        <f>COUNTIFS('OB History'!$B:$B,$A$48,'OB History'!Q:Q, 1)</f>
        <v>5</v>
      </c>
      <c r="AB48" s="2">
        <f>COUNTIFS('OB History'!$B:$B,$A$48,'OB History'!R:R, 1)</f>
        <v>8</v>
      </c>
      <c r="AC48" s="2">
        <f>COUNTIFS('OB History'!$B:$B,$A$48,'OB History'!S:S, 1)</f>
        <v>0</v>
      </c>
      <c r="AD48" s="2">
        <f>COUNTIFS('OB History'!$B:$B,$A$48,'OB History'!T:T, 1)</f>
        <v>1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4</v>
      </c>
      <c r="AH48" s="2">
        <f>COUNTIFS('OB History'!$B:$B,$A$48,'OB History'!X:X, 1)</f>
        <v>15</v>
      </c>
      <c r="AI48" s="2">
        <f>COUNTIFS('OB History'!$B:$B,$A$48,'OB History'!Y:Y, 1)</f>
        <v>11</v>
      </c>
      <c r="AJ48" s="2">
        <f>COUNTIFS('OB History'!$B:$B,$A$48,'OB History'!Z:Z, 1)</f>
        <v>15</v>
      </c>
    </row>
    <row r="49" spans="1:36" x14ac:dyDescent="0.25">
      <c r="A49" s="2" t="s">
        <v>214</v>
      </c>
      <c r="B49" s="2" t="s">
        <v>70</v>
      </c>
      <c r="C49" s="2" t="s">
        <v>70</v>
      </c>
      <c r="D49" s="3"/>
      <c r="E49" s="3"/>
      <c r="F49" s="3"/>
      <c r="G49" s="3"/>
      <c r="H49" s="12">
        <f>SUMIFS('OB History'!C:C,'OB History'!B:B,A49)</f>
        <v>72</v>
      </c>
      <c r="I49" s="4">
        <f>AVERAGEIFS('OB History'!C:C,'OB History'!B:B,A49)</f>
        <v>7.2</v>
      </c>
      <c r="J49" s="4">
        <f t="array" ref="J49">MEDIAN(IF('OB History'!B:B=A49, 'OB History'!C:C))</f>
        <v>5</v>
      </c>
      <c r="K49" s="13">
        <f t="array" ref="K49">MAX(IF('OB History'!B:B=A49, 'OB History'!C:C))</f>
        <v>16</v>
      </c>
      <c r="L49" s="12">
        <f>COUNTIFS('OB History'!B:B,A49,'OB History'!D:D, 1)</f>
        <v>1</v>
      </c>
      <c r="M49" s="2">
        <f>COUNTIFS('OB History'!B:B,A49,'OB History'!D:D, 0)</f>
        <v>9</v>
      </c>
      <c r="N49" s="42">
        <f>LOOKUP(2, 1/('OB History'!$B:$B=A49), 'OB History'!$AD:$AD)</f>
        <v>0.1</v>
      </c>
      <c r="O49" s="12">
        <f>SUMIFS('OB History'!F:F,'OB History'!B:B,A49)</f>
        <v>11</v>
      </c>
      <c r="P49" s="2">
        <f>SUMIFS('OB History'!E:E,'OB History'!B:B,A49)-O49</f>
        <v>28</v>
      </c>
      <c r="Q49" s="42">
        <f>LOOKUP(2, 1/('OB History'!$B:$B=A49), 'OB History'!$AB:$AB)</f>
        <v>0.255</v>
      </c>
      <c r="R49" s="12">
        <f>SUMIFS('OB History'!H:H,'OB History'!B:B,'Old Bow v2'!A49)</f>
        <v>66</v>
      </c>
      <c r="S49" s="2">
        <f>SUMIFS('OB History'!G:G,'OB History'!B:B,'Old Bow v2'!A49)-R49</f>
        <v>98</v>
      </c>
      <c r="T49" s="42">
        <f>LOOKUP(2, 1/('OB History'!$B:$B=A49), 'OB History'!$AC:$AC)</f>
        <v>0.38599999999999995</v>
      </c>
      <c r="U49" s="2">
        <f>COUNTIFS('OB History'!$B:$B,$A$49,'OB History'!K:K, 1)</f>
        <v>0</v>
      </c>
      <c r="V49" s="2">
        <f>COUNTIFS('OB History'!$B:$B,$A$49,'OB History'!L:L, 1)</f>
        <v>2</v>
      </c>
      <c r="W49" s="2">
        <f>COUNTIFS('OB History'!$B:$B,$A$49,'OB History'!M:M, 1)</f>
        <v>1</v>
      </c>
      <c r="X49" s="2">
        <f>COUNTIFS('OB History'!$B:$B,$A$49,'OB History'!N:N, 1)</f>
        <v>0</v>
      </c>
      <c r="Y49" s="2">
        <f>COUNTIFS('OB History'!$B:$B,$A$49,'OB History'!O:O, 1)</f>
        <v>0</v>
      </c>
      <c r="Z49" s="2">
        <f>COUNTIFS('OB History'!$B:$B,$A$49,'OB History'!P:P, 1)</f>
        <v>0</v>
      </c>
      <c r="AA49" s="2">
        <f>COUNTIFS('OB History'!$B:$B,$A$49,'OB History'!Q:Q, 1)</f>
        <v>1</v>
      </c>
      <c r="AB49" s="2">
        <f>COUNTIFS('OB History'!$B:$B,$A$49,'OB History'!R:R, 1)</f>
        <v>1</v>
      </c>
      <c r="AC49" s="2">
        <f>COUNTIFS('OB History'!$B:$B,$A$49,'OB History'!S:S, 1)</f>
        <v>0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2</v>
      </c>
      <c r="AI49" s="2"/>
      <c r="AJ49" s="2"/>
    </row>
    <row r="50" spans="1:36" x14ac:dyDescent="0.25">
      <c r="A50" s="2" t="s">
        <v>113</v>
      </c>
      <c r="B50" s="2" t="s">
        <v>70</v>
      </c>
      <c r="C50" s="2" t="s">
        <v>70</v>
      </c>
      <c r="D50" s="3">
        <v>2</v>
      </c>
      <c r="E50" s="3"/>
      <c r="F50" s="3"/>
      <c r="G50" s="3"/>
      <c r="H50" s="12">
        <f>SUMIFS('OB History'!C:C,'OB History'!B:B,A50)</f>
        <v>931</v>
      </c>
      <c r="I50" s="4">
        <f>AVERAGEIFS('OB History'!C:C,'OB History'!B:B,A50)</f>
        <v>21.15909090909091</v>
      </c>
      <c r="J50" s="4">
        <f t="array" ref="J50">MEDIAN(IF('OB History'!B:B=A50, 'OB History'!C:C))</f>
        <v>19</v>
      </c>
      <c r="K50" s="13">
        <f t="array" ref="K50">MAX(IF('OB History'!B:B=A50, 'OB History'!C:C))</f>
        <v>52</v>
      </c>
      <c r="L50" s="12">
        <f>COUNTIFS('OB History'!B:B,A50,'OB History'!D:D, 1)</f>
        <v>26</v>
      </c>
      <c r="M50" s="2">
        <f>COUNTIFS('OB History'!B:B,A50,'OB History'!D:D, 0)</f>
        <v>18</v>
      </c>
      <c r="N50" s="42">
        <f>LOOKUP(2, 1/('OB History'!$B:$B=A50), 'OB History'!$AD:$AD)</f>
        <v>0.59090909090909094</v>
      </c>
      <c r="O50" s="12">
        <f>SUMIFS('OB History'!F:F,'OB History'!B:B,A50)</f>
        <v>97</v>
      </c>
      <c r="P50" s="2">
        <f>SUMIFS('OB History'!E:E,'OB History'!B:B,A50)-O50</f>
        <v>83</v>
      </c>
      <c r="Q50" s="42">
        <f>LOOKUP(2, 1/('OB History'!$B:$B=A50), 'OB History'!$AB:$AB)</f>
        <v>0.55045454545454553</v>
      </c>
      <c r="R50" s="12">
        <f>SUMIFS('OB History'!H:H,'OB History'!B:B,'Old Bow v2'!A50)</f>
        <v>388</v>
      </c>
      <c r="S50" s="2">
        <f>SUMIFS('OB History'!G:G,'OB History'!B:B,'Old Bow v2'!A50)-R50</f>
        <v>365</v>
      </c>
      <c r="T50" s="42">
        <f>LOOKUP(2, 1/('OB History'!$B:$B=A50), 'OB History'!$AC:$AC)</f>
        <v>0.52249999999999996</v>
      </c>
      <c r="U50" s="2">
        <f>COUNTIFS('OB History'!$B:$B,$A$50,'OB History'!K:K, 1)</f>
        <v>8</v>
      </c>
      <c r="V50" s="2">
        <f>COUNTIFS('OB History'!$B:$B,$A$50,'OB History'!L:L, 1)</f>
        <v>8</v>
      </c>
      <c r="W50" s="2">
        <f>COUNTIFS('OB History'!$B:$B,$A$50,'OB History'!M:M, 1)</f>
        <v>1</v>
      </c>
      <c r="X50" s="2">
        <f>COUNTIFS('OB History'!$B:$B,$A$50,'OB History'!N:N, 1)</f>
        <v>11</v>
      </c>
      <c r="Y50" s="2">
        <f>COUNTIFS('OB History'!$B:$B,$A$50,'OB History'!O:O, 1)</f>
        <v>6</v>
      </c>
      <c r="Z50" s="2">
        <f>COUNTIFS('OB History'!$B:$B,$A$50,'OB History'!P:P, 1)</f>
        <v>2</v>
      </c>
      <c r="AA50" s="2">
        <f>COUNTIFS('OB History'!$B:$B,$A$50,'OB History'!Q:Q, 1)</f>
        <v>6</v>
      </c>
      <c r="AB50" s="2">
        <f>COUNTIFS('OB History'!$B:$B,$A$50,'OB History'!R:R, 1)</f>
        <v>4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9</v>
      </c>
      <c r="AH50" s="2">
        <f>COUNTIFS('OB History'!$B:$B,$A$50,'OB History'!X:X, 1)</f>
        <v>13</v>
      </c>
      <c r="AI50" s="2">
        <f>COUNTIFS('OB History'!$B:$B,$A$50,'OB History'!Y:Y, 1)</f>
        <v>14</v>
      </c>
      <c r="AJ50" s="2">
        <f>COUNTIFS('OB History'!$B:$B,$A$50,'OB History'!Z:Z, 1)</f>
        <v>11</v>
      </c>
    </row>
    <row r="51" spans="1:36" x14ac:dyDescent="0.25">
      <c r="A51" s="2" t="s">
        <v>121</v>
      </c>
      <c r="B51" s="2" t="s">
        <v>70</v>
      </c>
      <c r="C51" s="2" t="s">
        <v>70</v>
      </c>
      <c r="D51" s="3"/>
      <c r="E51" s="3"/>
      <c r="F51" s="3"/>
      <c r="G51" s="3"/>
      <c r="H51" s="12">
        <f>SUMIFS('OB History'!C:C,'OB History'!B:B,A51)</f>
        <v>4</v>
      </c>
      <c r="I51" s="4">
        <f>AVERAGEIFS('OB History'!C:C,'OB History'!B:B,A51)</f>
        <v>4</v>
      </c>
      <c r="J51" s="4">
        <f t="array" ref="J51">MEDIAN(IF('OB History'!B:B=A51, 'OB History'!C:C))</f>
        <v>4</v>
      </c>
      <c r="K51" s="13">
        <f t="array" ref="K51">MAX(IF('OB History'!B:B=A51, 'OB History'!C:C))</f>
        <v>4</v>
      </c>
      <c r="L51" s="12">
        <f>COUNTIFS('OB History'!B:B,A51,'OB History'!D:D, 1)</f>
        <v>0</v>
      </c>
      <c r="M51" s="2">
        <f>COUNTIFS('OB History'!B:B,A51,'OB History'!D:D, 0)</f>
        <v>1</v>
      </c>
      <c r="N51" s="42">
        <f>LOOKUP(2, 1/('OB History'!$B:$B=A51), 'OB History'!$AD:$AD)</f>
        <v>0</v>
      </c>
      <c r="O51" s="12">
        <f>SUMIFS('OB History'!F:F,'OB History'!B:B,A51)</f>
        <v>2</v>
      </c>
      <c r="P51" s="2">
        <f>SUMIFS('OB History'!E:E,'OB History'!B:B,A51)-O51</f>
        <v>3</v>
      </c>
      <c r="Q51" s="42">
        <f>LOOKUP(2, 1/('OB History'!$B:$B=A51), 'OB History'!$AB:$AB)</f>
        <v>0.4</v>
      </c>
      <c r="R51" s="12">
        <f>SUMIFS('OB History'!H:H,'OB History'!B:B,'Old Bow v2'!A51)</f>
        <v>8</v>
      </c>
      <c r="S51" s="2">
        <f>SUMIFS('OB History'!G:G,'OB History'!B:B,'Old Bow v2'!A51)-R51</f>
        <v>10</v>
      </c>
      <c r="T51" s="42">
        <f>LOOKUP(2, 1/('OB History'!$B:$B=A51), 'OB History'!$AC:$AC)</f>
        <v>0.44</v>
      </c>
      <c r="U51" s="2">
        <f>COUNTIFS('OB History'!$B:$B,$A$51,'OB History'!K:K, 1)</f>
        <v>1</v>
      </c>
      <c r="V51" s="2">
        <f>COUNTIFS('OB History'!$B:$B,$A$51,'OB History'!L:L, 1)</f>
        <v>0</v>
      </c>
      <c r="W51" s="2">
        <f>COUNTIFS('OB History'!$B:$B,$A$51,'OB History'!M:M, 1)</f>
        <v>0</v>
      </c>
      <c r="X51" s="2">
        <f>COUNTIFS('OB History'!$B:$B,$A$51,'OB History'!N:N, 1)</f>
        <v>0</v>
      </c>
      <c r="Y51" s="2">
        <f>COUNTIFS('OB History'!$B:$B,$A$51,'OB History'!O:O, 1)</f>
        <v>0</v>
      </c>
      <c r="Z51" s="2">
        <f>COUNTIFS('OB History'!$B:$B,$A$51,'OB History'!P:P, 1)</f>
        <v>1</v>
      </c>
      <c r="AA51" s="2">
        <f>COUNTIFS('OB History'!$B:$B,$A$51,'OB History'!Q:Q, 1)</f>
        <v>0</v>
      </c>
      <c r="AB51" s="2">
        <f>COUNTIFS('OB History'!$B:$B,$A$51,'OB History'!R:R, 1)</f>
        <v>0</v>
      </c>
      <c r="AC51" s="2">
        <f>COUNTIFS('OB History'!$B:$B,$A$51,'OB History'!S:S, 1)</f>
        <v>0</v>
      </c>
      <c r="AD51" s="2">
        <f>COUNTIFS('OB History'!$B:$B,$A$51,'OB History'!T:T, 1)</f>
        <v>0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0</v>
      </c>
      <c r="AH51" s="2">
        <f>COUNTIFS('OB History'!$B:$B,$A$51,'OB History'!X:X, 1)</f>
        <v>0</v>
      </c>
      <c r="AI51" s="2">
        <f>COUNTIFS('OB History'!$B:$B,$A$51,'OB History'!Y:Y, 1)</f>
        <v>0</v>
      </c>
      <c r="AJ51" s="2">
        <f>COUNTIFS('OB History'!$B:$B,$A$51,'OB History'!Z:Z, 1)</f>
        <v>0</v>
      </c>
    </row>
    <row r="52" spans="1:36" x14ac:dyDescent="0.25">
      <c r="A52" s="2" t="s">
        <v>34</v>
      </c>
      <c r="B52" s="6" t="s">
        <v>54</v>
      </c>
      <c r="C52" s="2" t="s">
        <v>70</v>
      </c>
      <c r="D52" s="3">
        <v>2</v>
      </c>
      <c r="E52" s="3"/>
      <c r="F52" s="3"/>
      <c r="G52" s="3"/>
      <c r="H52" s="12">
        <f>SUMIFS('OB History'!C:C,'OB History'!B:B,A52)</f>
        <v>584</v>
      </c>
      <c r="I52" s="4">
        <f>AVERAGEIFS('OB History'!C:C,'OB History'!B:B,A52)</f>
        <v>20.137931034482758</v>
      </c>
      <c r="J52" s="4">
        <f t="array" ref="J52">MEDIAN(IF('OB History'!B:B=A52, 'OB History'!C:C))</f>
        <v>19</v>
      </c>
      <c r="K52" s="13">
        <f t="array" ref="K52">MAX(IF('OB History'!B:B=A52, 'OB History'!C:C))</f>
        <v>40</v>
      </c>
      <c r="L52" s="12">
        <f>COUNTIFS('OB History'!B:B,A52,'OB History'!D:D, 1)</f>
        <v>17</v>
      </c>
      <c r="M52" s="2">
        <f>COUNTIFS('OB History'!B:B,A52,'OB History'!D:D, 0)</f>
        <v>12</v>
      </c>
      <c r="N52" s="42">
        <f>LOOKUP(2, 1/('OB History'!$B:$B=A52), 'OB History'!$AD:$AD)</f>
        <v>0.58620689655172409</v>
      </c>
      <c r="O52" s="12">
        <f>SUMIFS('OB History'!F:F,'OB History'!B:B,A52)</f>
        <v>64</v>
      </c>
      <c r="P52" s="2">
        <f>SUMIFS('OB History'!E:E,'OB History'!B:B,A52)-O52</f>
        <v>53</v>
      </c>
      <c r="Q52" s="42">
        <f>LOOKUP(2, 1/('OB History'!$B:$B=A52), 'OB History'!$AB:$AB)</f>
        <v>0.5482758620689655</v>
      </c>
      <c r="R52" s="12">
        <f>SUMIFS('OB History'!H:H,'OB History'!B:B,'Old Bow v2'!A52)</f>
        <v>245</v>
      </c>
      <c r="S52" s="2">
        <f>SUMIFS('OB History'!G:G,'OB History'!B:B,'Old Bow v2'!A52)-R52</f>
        <v>237</v>
      </c>
      <c r="T52" s="42">
        <f>LOOKUP(2, 1/('OB History'!$B:$B=A52), 'OB History'!$AC:$AC)</f>
        <v>0.50413793103448268</v>
      </c>
      <c r="U52" s="2">
        <f>COUNTIFS('OB History'!$B:$B,$A$52,'OB History'!K:K, 1)</f>
        <v>5</v>
      </c>
      <c r="V52" s="2">
        <f>COUNTIFS('OB History'!$B:$B,$A$52,'OB History'!L:L, 1)</f>
        <v>3</v>
      </c>
      <c r="W52" s="2">
        <f>COUNTIFS('OB History'!$B:$B,$A$52,'OB History'!M:M, 1)</f>
        <v>8</v>
      </c>
      <c r="X52" s="2">
        <f>COUNTIFS('OB History'!$B:$B,$A$52,'OB History'!N:N, 1)</f>
        <v>7</v>
      </c>
      <c r="Y52" s="2">
        <f>COUNTIFS('OB History'!$B:$B,$A$52,'OB History'!O:O, 1)</f>
        <v>3</v>
      </c>
      <c r="Z52" s="2">
        <f>COUNTIFS('OB History'!$B:$B,$A$52,'OB History'!P:P, 1)</f>
        <v>4</v>
      </c>
      <c r="AA52" s="2">
        <f>COUNTIFS('OB History'!$B:$B,$A$52,'OB History'!Q:Q, 1)</f>
        <v>3</v>
      </c>
      <c r="AB52" s="2">
        <f>COUNTIFS('OB History'!$B:$B,$A$52,'OB History'!R:R, 1)</f>
        <v>2</v>
      </c>
      <c r="AC52" s="2">
        <f>COUNTIFS('OB History'!$B:$B,$A$52,'OB History'!S:S, 1)</f>
        <v>3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2</v>
      </c>
      <c r="AH52" s="2">
        <f>COUNTIFS('OB History'!$B:$B,$A$52,'OB History'!X:X, 1)</f>
        <v>10</v>
      </c>
      <c r="AI52" s="2">
        <f>COUNTIFS('OB History'!$B:$B,$A$52,'OB History'!Y:Y, 1)</f>
        <v>8</v>
      </c>
      <c r="AJ52" s="2">
        <f>COUNTIFS('OB History'!$B:$B,$A$52,'OB History'!Z:Z, 1)</f>
        <v>6</v>
      </c>
    </row>
    <row r="53" spans="1:36" x14ac:dyDescent="0.25">
      <c r="A53" s="2" t="s">
        <v>119</v>
      </c>
      <c r="B53" s="6" t="s">
        <v>54</v>
      </c>
      <c r="C53" s="2" t="s">
        <v>70</v>
      </c>
      <c r="D53" s="3">
        <v>1</v>
      </c>
      <c r="E53" s="3"/>
      <c r="F53" s="3"/>
      <c r="G53" s="3"/>
      <c r="H53" s="12">
        <f>SUMIFS('OB History'!C:C,'OB History'!B:B,A53)</f>
        <v>422</v>
      </c>
      <c r="I53" s="4">
        <f>AVERAGEIFS('OB History'!C:C,'OB History'!B:B,A53)</f>
        <v>16.88</v>
      </c>
      <c r="J53" s="4">
        <f t="array" ref="J53">MEDIAN(IF('OB History'!B:B=A53, 'OB History'!C:C))</f>
        <v>15</v>
      </c>
      <c r="K53" s="13">
        <f t="array" ref="K53">MAX(IF('OB History'!B:B=A53, 'OB History'!C:C))</f>
        <v>35</v>
      </c>
      <c r="L53" s="12">
        <f>COUNTIFS('OB History'!B:B,A53,'OB History'!D:D, 1)</f>
        <v>13</v>
      </c>
      <c r="M53" s="2">
        <f>COUNTIFS('OB History'!B:B,A53,'OB History'!D:D, 0)</f>
        <v>12</v>
      </c>
      <c r="N53" s="42">
        <f>LOOKUP(2, 1/('OB History'!$B:$B=A53), 'OB History'!$AD:$AD)</f>
        <v>0.52</v>
      </c>
      <c r="O53" s="12">
        <f>SUMIFS('OB History'!F:F,'OB History'!B:B,A53)</f>
        <v>48</v>
      </c>
      <c r="P53" s="2">
        <f>SUMIFS('OB History'!E:E,'OB History'!B:B,A53)-O53</f>
        <v>49</v>
      </c>
      <c r="Q53" s="42">
        <f>LOOKUP(2, 1/('OB History'!$B:$B=A53), 'OB History'!$AB:$AB)</f>
        <v>0.47879999999999995</v>
      </c>
      <c r="R53" s="12">
        <f>SUMIFS('OB History'!H:H,'OB History'!B:B,'Old Bow v2'!A53)</f>
        <v>200</v>
      </c>
      <c r="S53" s="2">
        <f>SUMIFS('OB History'!G:G,'OB History'!B:B,'Old Bow v2'!A53)-R53</f>
        <v>203</v>
      </c>
      <c r="T53" s="42">
        <f>LOOKUP(2, 1/('OB History'!$B:$B=A53), 'OB History'!$AC:$AC)</f>
        <v>0.48920000000000002</v>
      </c>
      <c r="U53" s="2">
        <f>COUNTIFS('OB History'!$B:$B,$A$53,'OB History'!K:K, 1)</f>
        <v>5</v>
      </c>
      <c r="V53" s="2">
        <f>COUNTIFS('OB History'!$B:$B,$A$53,'OB History'!L:L, 1)</f>
        <v>3</v>
      </c>
      <c r="W53" s="2">
        <f>COUNTIFS('OB History'!$B:$B,$A$53,'OB History'!M:M, 1)</f>
        <v>6</v>
      </c>
      <c r="X53" s="2">
        <f>COUNTIFS('OB History'!$B:$B,$A$53,'OB History'!N:N, 1)</f>
        <v>6</v>
      </c>
      <c r="Y53" s="2">
        <f>COUNTIFS('OB History'!$B:$B,$A$53,'OB History'!O:O, 1)</f>
        <v>2</v>
      </c>
      <c r="Z53" s="2">
        <f>COUNTIFS('OB History'!$B:$B,$A$53,'OB History'!P:P, 1)</f>
        <v>4</v>
      </c>
      <c r="AA53" s="2">
        <f>COUNTIFS('OB History'!$B:$B,$A$53,'OB History'!Q:Q, 1)</f>
        <v>2</v>
      </c>
      <c r="AB53" s="2">
        <f>COUNTIFS('OB History'!$B:$B,$A$53,'OB History'!R:R, 1)</f>
        <v>0</v>
      </c>
      <c r="AC53" s="2">
        <f>COUNTIFS('OB History'!$B:$B,$A$53,'OB History'!S:S, 1)</f>
        <v>1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2</v>
      </c>
      <c r="AH53" s="2">
        <f>COUNTIFS('OB History'!$B:$B,$A$53,'OB History'!X:X, 1)</f>
        <v>7</v>
      </c>
      <c r="AI53" s="2">
        <f>COUNTIFS('OB History'!$B:$B,$A$53,'OB History'!Y:Y, 1)</f>
        <v>5</v>
      </c>
      <c r="AJ53" s="2">
        <f>COUNTIFS('OB History'!$B:$B,$A$53,'OB History'!Z:Z, 1)</f>
        <v>5</v>
      </c>
    </row>
    <row r="54" spans="1:36" ht="14.25" customHeight="1" x14ac:dyDescent="0.25">
      <c r="A54" s="2" t="s">
        <v>15</v>
      </c>
      <c r="B54" s="2" t="s">
        <v>70</v>
      </c>
      <c r="C54" s="2" t="s">
        <v>70</v>
      </c>
      <c r="D54" s="3">
        <v>21</v>
      </c>
      <c r="E54" s="3">
        <v>3</v>
      </c>
      <c r="F54" s="3"/>
      <c r="G54" s="3"/>
      <c r="H54" s="12">
        <f>SUMIFS('OB History'!C:C,'OB History'!B:B,A54)</f>
        <v>2170</v>
      </c>
      <c r="I54" s="4">
        <f>AVERAGEIFS('OB History'!C:C,'OB History'!B:B,A54)</f>
        <v>24.942528735632184</v>
      </c>
      <c r="J54" s="4">
        <f t="array" ref="J54">MEDIAN(IF('OB History'!B:B=A54, 'OB History'!C:C))</f>
        <v>23</v>
      </c>
      <c r="K54" s="13">
        <f t="array" ref="K54">MAX(IF('OB History'!B:B=A54, 'OB History'!C:C))</f>
        <v>58</v>
      </c>
      <c r="L54" s="12">
        <f>COUNTIFS('OB History'!B:B,A54,'OB History'!D:D, 1)</f>
        <v>35</v>
      </c>
      <c r="M54" s="2">
        <f>COUNTIFS('OB History'!B:B,A54,'OB History'!D:D, 0)</f>
        <v>52</v>
      </c>
      <c r="N54" s="42">
        <f>LOOKUP(2, 1/('OB History'!$B:$B=A54), 'OB History'!$AD:$AD)</f>
        <v>0.40229885057471265</v>
      </c>
      <c r="O54" s="12">
        <f>SUMIFS('OB History'!F:F,'OB History'!B:B,A54)</f>
        <v>166</v>
      </c>
      <c r="P54" s="2">
        <f>SUMIFS('OB History'!E:E,'OB History'!B:B,A54)-O54</f>
        <v>189</v>
      </c>
      <c r="Q54" s="42">
        <f>LOOKUP(2, 1/('OB History'!$B:$B=A54), 'OB History'!$AB:$AB)</f>
        <v>0.47126436781609193</v>
      </c>
      <c r="R54" s="12">
        <f>SUMIFS('OB History'!H:H,'OB History'!B:B,'Old Bow v2'!A54)</f>
        <v>725</v>
      </c>
      <c r="S54" s="2">
        <f>SUMIFS('OB History'!G:G,'OB History'!B:B,'Old Bow v2'!A54)-R54</f>
        <v>743</v>
      </c>
      <c r="T54" s="42">
        <f>LOOKUP(2, 1/('OB History'!$B:$B=A54), 'OB History'!$AC:$AC)</f>
        <v>0.49862068965517226</v>
      </c>
      <c r="U54" s="2">
        <f>COUNTIFS('OB History'!$B:$B,$A$54,'OB History'!K:K, 1)</f>
        <v>9</v>
      </c>
      <c r="V54" s="2">
        <f>COUNTIFS('OB History'!$B:$B,$A$54,'OB History'!L:L, 1)</f>
        <v>16</v>
      </c>
      <c r="W54" s="2">
        <f>COUNTIFS('OB History'!$B:$B,$A$54,'OB History'!M:M, 1)</f>
        <v>4</v>
      </c>
      <c r="X54" s="2">
        <f>COUNTIFS('OB History'!$B:$B,$A$54,'OB History'!N:N, 1)</f>
        <v>15</v>
      </c>
      <c r="Y54" s="2">
        <f>COUNTIFS('OB History'!$B:$B,$A$54,'OB History'!O:O, 1)</f>
        <v>2</v>
      </c>
      <c r="Z54" s="2">
        <f>COUNTIFS('OB History'!$B:$B,$A$54,'OB History'!P:P, 1)</f>
        <v>15</v>
      </c>
      <c r="AA54" s="2">
        <f>COUNTIFS('OB History'!$B:$B,$A$54,'OB History'!Q:Q, 1)</f>
        <v>8</v>
      </c>
      <c r="AB54" s="2">
        <f>COUNTIFS('OB History'!$B:$B,$A$54,'OB History'!R:R, 1)</f>
        <v>7</v>
      </c>
      <c r="AC54" s="2">
        <f>COUNTIFS('OB History'!$B:$B,$A$54,'OB History'!S:S, 1)</f>
        <v>1</v>
      </c>
      <c r="AD54" s="2">
        <f>COUNTIFS('OB History'!$B:$B,$A$54,'OB History'!T:T, 1)</f>
        <v>3</v>
      </c>
      <c r="AE54" s="2">
        <f>COUNTIFS('OB History'!$B:$B,$A$54,'OB History'!U:U, 1)</f>
        <v>2</v>
      </c>
      <c r="AF54" s="2">
        <f>COUNTIFS('OB History'!$B:$B,$A$54,'OB History'!V:V, 1)</f>
        <v>3</v>
      </c>
      <c r="AG54" s="2">
        <f>COUNTIFS('OB History'!$B:$B,$A$54,'OB History'!W:W, 1)</f>
        <v>8</v>
      </c>
      <c r="AH54" s="2">
        <f>COUNTIFS('OB History'!$B:$B,$A$54,'OB History'!X:X, 1)</f>
        <v>30</v>
      </c>
      <c r="AI54" s="2">
        <f>COUNTIFS('OB History'!$B:$B,$A$54,'OB History'!Y:Y, 1)</f>
        <v>17</v>
      </c>
      <c r="AJ54" s="2">
        <f>COUNTIFS('OB History'!$B:$B,$A$54,'OB History'!Z:Z, 1)</f>
        <v>26</v>
      </c>
    </row>
    <row r="55" spans="1:36" ht="14.25" customHeight="1" x14ac:dyDescent="0.25">
      <c r="A55" s="2" t="s">
        <v>249</v>
      </c>
      <c r="B55" s="2" t="s">
        <v>70</v>
      </c>
      <c r="C55" s="2" t="s">
        <v>70</v>
      </c>
      <c r="D55" s="3"/>
      <c r="E55" s="3"/>
      <c r="F55" s="3"/>
      <c r="G55" s="3"/>
      <c r="H55" s="12">
        <f>SUMIFS('OB History'!C:C,'OB History'!B:B,A55)</f>
        <v>4</v>
      </c>
      <c r="I55" s="4">
        <f>AVERAGEIFS('OB History'!C:C,'OB History'!B:B,A55)</f>
        <v>4</v>
      </c>
      <c r="J55" s="4">
        <f t="array" ref="J55">MEDIAN(IF('OB History'!B:B=A55, 'OB History'!C:C))</f>
        <v>4</v>
      </c>
      <c r="K55" s="13">
        <f t="array" ref="K55">MAX(IF('OB History'!B:B=A55, 'OB History'!C:C))</f>
        <v>4</v>
      </c>
      <c r="L55" s="12">
        <f>COUNTIFS('OB History'!B:B,A55,'OB History'!D:D, 1)</f>
        <v>0</v>
      </c>
      <c r="M55" s="2">
        <f>COUNTIFS('OB History'!B:B,A55,'OB History'!D:D, 0)</f>
        <v>1</v>
      </c>
      <c r="N55" s="42">
        <f>LOOKUP(2, 1/('OB History'!$B:$B=A55), 'OB History'!$AD:$AD)</f>
        <v>0</v>
      </c>
      <c r="O55" s="12">
        <f>SUMIFS('OB History'!F:F,'OB History'!B:B,A55)</f>
        <v>0</v>
      </c>
      <c r="P55" s="2">
        <f>SUMIFS('OB History'!E:E,'OB History'!B:B,A55)-O55</f>
        <v>3</v>
      </c>
      <c r="Q55" s="42">
        <f>LOOKUP(2, 1/('OB History'!$B:$B=A55), 'OB History'!$AB:$AB)</f>
        <v>0</v>
      </c>
      <c r="R55" s="12">
        <f>SUMIFS('OB History'!H:H,'OB History'!B:B,'Old Bow v2'!A55)</f>
        <v>2</v>
      </c>
      <c r="S55" s="2">
        <f>SUMIFS('OB History'!G:G,'OB History'!B:B,'Old Bow v2'!A55)-R55</f>
        <v>9</v>
      </c>
      <c r="T55" s="42">
        <f>LOOKUP(2, 1/('OB History'!$B:$B=A55), 'OB History'!$AC:$AC)</f>
        <v>0.18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0</v>
      </c>
      <c r="AH55" s="2">
        <f>COUNTIFS('OB History'!$B:$B,$A$55,'OB History'!X:X, 1)</f>
        <v>0</v>
      </c>
      <c r="AI55" s="2">
        <f>COUNTIFS('OB History'!$B:$B,$A$55,'OB History'!Y:Y, 1)</f>
        <v>0</v>
      </c>
      <c r="AJ55" s="2">
        <f>COUNTIFS('OB History'!$B:$B,$A$55,'OB History'!Z:Z, 1)</f>
        <v>0</v>
      </c>
    </row>
    <row r="56" spans="1:36" ht="14.25" customHeight="1" x14ac:dyDescent="0.25">
      <c r="A56" s="2" t="s">
        <v>253</v>
      </c>
      <c r="B56" s="2" t="s">
        <v>70</v>
      </c>
      <c r="C56" s="2" t="s">
        <v>70</v>
      </c>
      <c r="D56" s="3"/>
      <c r="E56" s="3"/>
      <c r="F56" s="3">
        <v>1</v>
      </c>
      <c r="G56" s="3"/>
      <c r="H56" s="12">
        <f>SUMIFS('OB History'!C:C,'OB History'!B:B,A56)</f>
        <v>129</v>
      </c>
      <c r="I56" s="4">
        <f>AVERAGEIFS('OB History'!C:C,'OB History'!B:B,A56)</f>
        <v>11.727272727272727</v>
      </c>
      <c r="J56" s="4">
        <f t="array" ref="J56">MEDIAN(IF('OB History'!B:B=A56, 'OB History'!C:C))</f>
        <v>12</v>
      </c>
      <c r="K56" s="13">
        <f t="array" ref="K56">MAX(IF('OB History'!B:B=A56, 'OB History'!C:C))</f>
        <v>22</v>
      </c>
      <c r="L56" s="12">
        <f>COUNTIFS('OB History'!B:B,A56,'OB History'!D:D, 1)</f>
        <v>6</v>
      </c>
      <c r="M56" s="2">
        <f>COUNTIFS('OB History'!B:B,A56,'OB History'!D:D, 0)</f>
        <v>5</v>
      </c>
      <c r="N56" s="42">
        <f>LOOKUP(2, 1/('OB History'!$B:$B=A56), 'OB History'!$AD:$AD)</f>
        <v>0.54545454545454541</v>
      </c>
      <c r="O56" s="12">
        <f>SUMIFS('OB History'!F:F,'OB History'!B:B,A56)</f>
        <v>24</v>
      </c>
      <c r="P56" s="2">
        <f>SUMIFS('OB History'!E:E,'OB History'!B:B,A56)-O56</f>
        <v>26</v>
      </c>
      <c r="Q56" s="42">
        <f>LOOKUP(2, 1/('OB History'!$B:$B=A56), 'OB History'!$AB:$AB)</f>
        <v>0.4681818181818182</v>
      </c>
      <c r="R56" s="12">
        <f>SUMIFS('OB History'!H:H,'OB History'!B:B,'Old Bow v2'!A56)</f>
        <v>100</v>
      </c>
      <c r="S56" s="2">
        <f>SUMIFS('OB History'!G:G,'OB History'!B:B,'Old Bow v2'!A56)-R56</f>
        <v>112</v>
      </c>
      <c r="T56" s="42">
        <f>LOOKUP(2, 1/('OB History'!$B:$B=A56), 'OB History'!$AC:$AC)</f>
        <v>0.46545454545454545</v>
      </c>
      <c r="U56" s="2">
        <f>COUNTIFS('OB History'!$B:$B,$A$56,'OB History'!K:K, 1)</f>
        <v>3</v>
      </c>
      <c r="V56" s="2">
        <f>COUNTIFS('OB History'!$B:$B,$A$56,'OB History'!L:L, 1)</f>
        <v>2</v>
      </c>
      <c r="W56" s="2">
        <f>COUNTIFS('OB History'!$B:$B,$A$56,'OB History'!M:M, 1)</f>
        <v>2</v>
      </c>
      <c r="X56" s="2">
        <f>COUNTIFS('OB History'!$B:$B,$A$56,'OB History'!N:N, 1)</f>
        <v>3</v>
      </c>
      <c r="Y56" s="2">
        <f>COUNTIFS('OB History'!$B:$B,$A$56,'OB History'!O:O, 1)</f>
        <v>1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2</v>
      </c>
      <c r="AH56" s="2">
        <f>COUNTIFS('OB History'!$B:$B,$A$56,'OB History'!X:X, 1)</f>
        <v>3</v>
      </c>
      <c r="AI56" s="2">
        <f>COUNTIFS('OB History'!$B:$B,$A$56,'OB History'!Y:Y, 1)</f>
        <v>4</v>
      </c>
      <c r="AJ56" s="2">
        <f>COUNTIFS('OB History'!$B:$B,$A$56,'OB History'!Z:Z, 1)</f>
        <v>2</v>
      </c>
    </row>
    <row r="57" spans="1:36" ht="14.25" customHeight="1" x14ac:dyDescent="0.25">
      <c r="A57" s="2" t="s">
        <v>257</v>
      </c>
      <c r="B57" s="2" t="s">
        <v>70</v>
      </c>
      <c r="C57" s="2" t="s">
        <v>70</v>
      </c>
      <c r="D57" s="3"/>
      <c r="E57" s="3"/>
      <c r="F57" s="3"/>
      <c r="G57" s="3"/>
      <c r="H57" s="12">
        <f>SUMIFS('OB History'!C:C,'OB History'!B:B,A57)</f>
        <v>6</v>
      </c>
      <c r="I57" s="4">
        <f>AVERAGEIFS('OB History'!C:C,'OB History'!B:B,A57)</f>
        <v>6</v>
      </c>
      <c r="J57" s="4">
        <f t="array" ref="J57">MEDIAN(IF('OB History'!B:B=A57, 'OB History'!C:C))</f>
        <v>6</v>
      </c>
      <c r="K57" s="13">
        <f t="array" ref="K57">MAX(IF('OB History'!B:B=A57, 'OB History'!C:C))</f>
        <v>6</v>
      </c>
      <c r="L57" s="12">
        <f>COUNTIFS('OB History'!B:B,A57,'OB History'!D:D, 1)</f>
        <v>1</v>
      </c>
      <c r="M57" s="2">
        <f>COUNTIFS('OB History'!B:B,A57,'OB History'!D:D, 0)</f>
        <v>0</v>
      </c>
      <c r="N57" s="42">
        <f>LOOKUP(2, 1/('OB History'!$B:$B=A57), 'OB History'!$AD:$AD)</f>
        <v>1</v>
      </c>
      <c r="O57" s="12">
        <f>SUMIFS('OB History'!F:F,'OB History'!B:B,A57)</f>
        <v>3</v>
      </c>
      <c r="P57" s="2">
        <f>SUMIFS('OB History'!E:E,'OB History'!B:B,A57)-O57</f>
        <v>2</v>
      </c>
      <c r="Q57" s="42">
        <f>LOOKUP(2, 1/('OB History'!$B:$B=A57), 'OB History'!$AB:$AB)</f>
        <v>0.6</v>
      </c>
      <c r="R57" s="12">
        <f>SUMIFS('OB History'!H:H,'OB History'!B:B,'Old Bow v2'!A57)</f>
        <v>11</v>
      </c>
      <c r="S57" s="2">
        <f>SUMIFS('OB History'!G:G,'OB History'!B:B,'Old Bow v2'!A57)-R57</f>
        <v>11</v>
      </c>
      <c r="T57" s="42">
        <f>LOOKUP(2, 1/('OB History'!$B:$B=A57), 'OB History'!$AC:$AC)</f>
        <v>0.5</v>
      </c>
      <c r="U57" s="2">
        <f>COUNTIFS('OB History'!$B:$B,$A$57,'OB History'!K:K, 1)</f>
        <v>1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1</v>
      </c>
      <c r="Y57" s="2">
        <f>COUNTIFS('OB History'!$B:$B,$A$57,'OB History'!O:O, 1)</f>
        <v>0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0</v>
      </c>
      <c r="AH57" s="2">
        <f>COUNTIFS('OB History'!$B:$B,$A$57,'OB History'!X:X, 1)</f>
        <v>0</v>
      </c>
      <c r="AI57" s="2">
        <f>COUNTIFS('OB History'!$B:$B,$A$57,'OB History'!Y:Y, 1)</f>
        <v>1</v>
      </c>
      <c r="AJ57" s="2">
        <f>COUNTIFS('OB History'!$B:$B,$A$57,'OB History'!Z:Z, 1)</f>
        <v>0</v>
      </c>
    </row>
    <row r="58" spans="1:36" x14ac:dyDescent="0.25">
      <c r="A58" s="2" t="s">
        <v>127</v>
      </c>
      <c r="B58" s="6" t="s">
        <v>54</v>
      </c>
      <c r="C58" s="2" t="s">
        <v>70</v>
      </c>
      <c r="D58" s="3">
        <v>12</v>
      </c>
      <c r="E58" s="3">
        <v>1</v>
      </c>
      <c r="F58" s="3"/>
      <c r="G58" s="3"/>
      <c r="H58" s="12">
        <f>SUMIFS('OB History'!C:C,'OB History'!B:B,A58)</f>
        <v>1758</v>
      </c>
      <c r="I58" s="4">
        <f>AVERAGEIFS('OB History'!C:C,'OB History'!B:B,A58)</f>
        <v>20.441860465116278</v>
      </c>
      <c r="J58" s="4">
        <f t="array" ref="J58">MEDIAN(IF('OB History'!B:B=A58, 'OB History'!C:C))</f>
        <v>20</v>
      </c>
      <c r="K58" s="13">
        <f t="array" ref="K58">MAX(IF('OB History'!B:B=A58, 'OB History'!C:C))</f>
        <v>48</v>
      </c>
      <c r="L58" s="12">
        <f>COUNTIFS('OB History'!B:B,A58,'OB History'!D:D, 1)</f>
        <v>38</v>
      </c>
      <c r="M58" s="2">
        <f>COUNTIFS('OB History'!B:B,A58,'OB History'!D:D, 0)</f>
        <v>48</v>
      </c>
      <c r="N58" s="42">
        <f>LOOKUP(2, 1/('OB History'!$B:$B=A58), 'OB History'!$AD:$AD)</f>
        <v>0.44186046511627908</v>
      </c>
      <c r="O58" s="12">
        <f>SUMIFS('OB History'!F:F,'OB History'!B:B,A58)</f>
        <v>162</v>
      </c>
      <c r="P58" s="2">
        <f>SUMIFS('OB History'!E:E,'OB History'!B:B,A58)-O58</f>
        <v>195</v>
      </c>
      <c r="Q58" s="42">
        <f>LOOKUP(2, 1/('OB History'!$B:$B=A58), 'OB History'!$AB:$AB)</f>
        <v>0.43639534883720932</v>
      </c>
      <c r="R58" s="12">
        <f>SUMIFS('OB History'!H:H,'OB History'!B:B,'Old Bow v2'!A58)</f>
        <v>713</v>
      </c>
      <c r="S58" s="2">
        <f>SUMIFS('OB History'!G:G,'OB History'!B:B,'Old Bow v2'!A58)-R58</f>
        <v>771</v>
      </c>
      <c r="T58" s="42">
        <f>LOOKUP(2, 1/('OB History'!$B:$B=A58), 'OB History'!$AC:$AC)</f>
        <v>0.47186046511627916</v>
      </c>
      <c r="U58" s="2">
        <f>COUNTIFS('OB History'!$B:$B,$A$58,'OB History'!K:K, 1)</f>
        <v>11</v>
      </c>
      <c r="V58" s="2">
        <f>COUNTIFS('OB History'!$B:$B,$A$58,'OB History'!L:L, 1)</f>
        <v>8</v>
      </c>
      <c r="W58" s="2">
        <f>COUNTIFS('OB History'!$B:$B,$A$58,'OB History'!M:M, 1)</f>
        <v>5</v>
      </c>
      <c r="X58" s="2">
        <f>COUNTIFS('OB History'!$B:$B,$A$58,'OB History'!N:N, 1)</f>
        <v>25</v>
      </c>
      <c r="Y58" s="2">
        <f>COUNTIFS('OB History'!$B:$B,$A$58,'OB History'!O:O, 1)</f>
        <v>6</v>
      </c>
      <c r="Z58" s="2">
        <f>COUNTIFS('OB History'!$B:$B,$A$58,'OB History'!P:P, 1)</f>
        <v>9</v>
      </c>
      <c r="AA58" s="2">
        <f>COUNTIFS('OB History'!$B:$B,$A$58,'OB History'!Q:Q, 1)</f>
        <v>3</v>
      </c>
      <c r="AB58" s="2">
        <f>COUNTIFS('OB History'!$B:$B,$A$58,'OB History'!R:R, 1)</f>
        <v>7</v>
      </c>
      <c r="AC58" s="2">
        <f>COUNTIFS('OB History'!$B:$B,$A$58,'OB History'!S:S, 1)</f>
        <v>1</v>
      </c>
      <c r="AD58" s="2">
        <f>COUNTIFS('OB History'!$B:$B,$A$58,'OB History'!T:T, 1)</f>
        <v>4</v>
      </c>
      <c r="AE58" s="2">
        <f>COUNTIFS('OB History'!$B:$B,$A$58,'OB History'!U:U, 1)</f>
        <v>0</v>
      </c>
      <c r="AF58" s="2">
        <f>COUNTIFS('OB History'!$B:$B,$A$58,'OB History'!V:V, 1)</f>
        <v>1</v>
      </c>
      <c r="AG58" s="2">
        <f>COUNTIFS('OB History'!$B:$B,$A$58,'OB History'!W:W, 1)</f>
        <v>13</v>
      </c>
      <c r="AH58" s="2">
        <f>COUNTIFS('OB History'!$B:$B,$A$58,'OB History'!X:X, 1)</f>
        <v>18</v>
      </c>
      <c r="AI58" s="2">
        <f>COUNTIFS('OB History'!$B:$B,$A$58,'OB History'!Y:Y, 1)</f>
        <v>26</v>
      </c>
      <c r="AJ58" s="2">
        <f>COUNTIFS('OB History'!$B:$B,$A$58,'OB History'!Z:Z, 1)</f>
        <v>23</v>
      </c>
    </row>
    <row r="59" spans="1:36" x14ac:dyDescent="0.25">
      <c r="A59" s="2" t="s">
        <v>6</v>
      </c>
      <c r="B59" s="6" t="s">
        <v>98</v>
      </c>
      <c r="C59" s="1" t="s">
        <v>131</v>
      </c>
      <c r="D59" s="3">
        <v>5</v>
      </c>
      <c r="E59" s="3">
        <v>1</v>
      </c>
      <c r="F59" s="3"/>
      <c r="G59" s="3"/>
      <c r="H59" s="12">
        <f>SUMIFS('OB History'!C:C,'OB History'!B:B,A59)</f>
        <v>1698</v>
      </c>
      <c r="I59" s="4">
        <f>AVERAGEIFS('OB History'!C:C,'OB History'!B:B,A59)</f>
        <v>24.970588235294116</v>
      </c>
      <c r="J59" s="4">
        <f t="array" ref="J59">MEDIAN(IF('OB History'!B:B=A59, 'OB History'!C:C))</f>
        <v>23</v>
      </c>
      <c r="K59" s="13">
        <f t="array" ref="K59">MAX(IF('OB History'!B:B=A59, 'OB History'!C:C))</f>
        <v>66</v>
      </c>
      <c r="L59" s="12">
        <f>COUNTIFS('OB History'!B:B,A59,'OB History'!D:D, 1)</f>
        <v>45</v>
      </c>
      <c r="M59" s="2">
        <f>COUNTIFS('OB History'!B:B,A59,'OB History'!D:D, 0)</f>
        <v>23</v>
      </c>
      <c r="N59" s="42">
        <f>LOOKUP(2, 1/('OB History'!$B:$B=A59), 'OB History'!$AD:$AD)</f>
        <v>0.66176470588235292</v>
      </c>
      <c r="O59" s="12">
        <f>SUMIFS('OB History'!F:F,'OB History'!B:B,A59)</f>
        <v>162</v>
      </c>
      <c r="P59" s="2">
        <f>SUMIFS('OB History'!E:E,'OB History'!B:B,A59)-O59</f>
        <v>113</v>
      </c>
      <c r="Q59" s="42">
        <f>LOOKUP(2, 1/('OB History'!$B:$B=A59), 'OB History'!$AB:$AB)</f>
        <v>0.60514705882352937</v>
      </c>
      <c r="R59" s="12">
        <f>SUMIFS('OB History'!H:H,'OB History'!B:B,'Old Bow v2'!A59)</f>
        <v>638</v>
      </c>
      <c r="S59" s="2">
        <f>SUMIFS('OB History'!G:G,'OB History'!B:B,'Old Bow v2'!A59)-R59</f>
        <v>516</v>
      </c>
      <c r="T59" s="42">
        <f>LOOKUP(2, 1/('OB History'!$B:$B=A59), 'OB History'!$AC:$AC)</f>
        <v>0.56205882352941172</v>
      </c>
      <c r="U59" s="2">
        <f>COUNTIFS('OB History'!$B:$B,$A$59,'OB History'!K:K, 1)</f>
        <v>10</v>
      </c>
      <c r="V59" s="2">
        <f>COUNTIFS('OB History'!$B:$B,$A$59,'OB History'!L:L, 1)</f>
        <v>14</v>
      </c>
      <c r="W59" s="2">
        <f>COUNTIFS('OB History'!$B:$B,$A$59,'OB History'!M:M, 1)</f>
        <v>17</v>
      </c>
      <c r="X59" s="2">
        <f>COUNTIFS('OB History'!$B:$B,$A$59,'OB History'!N:N, 1)</f>
        <v>18</v>
      </c>
      <c r="Y59" s="2">
        <f>COUNTIFS('OB History'!$B:$B,$A$59,'OB History'!O:O, 1)</f>
        <v>5</v>
      </c>
      <c r="Z59" s="2">
        <f>COUNTIFS('OB History'!$B:$B,$A$59,'OB History'!P:P, 1)</f>
        <v>13</v>
      </c>
      <c r="AA59" s="2">
        <f>COUNTIFS('OB History'!$B:$B,$A$59,'OB History'!Q:Q, 1)</f>
        <v>7</v>
      </c>
      <c r="AB59" s="2">
        <f>COUNTIFS('OB History'!$B:$B,$A$59,'OB History'!R:R, 1)</f>
        <v>2</v>
      </c>
      <c r="AC59" s="2">
        <f>COUNTIFS('OB History'!$B:$B,$A$59,'OB History'!S:S, 1)</f>
        <v>2</v>
      </c>
      <c r="AD59" s="2">
        <f>COUNTIFS('OB History'!$B:$B,$A$59,'OB History'!T:T, 1)</f>
        <v>4</v>
      </c>
      <c r="AE59" s="2">
        <f>COUNTIFS('OB History'!$B:$B,$A$59,'OB History'!U:U, 1)</f>
        <v>0</v>
      </c>
      <c r="AF59" s="2">
        <f>COUNTIFS('OB History'!$B:$B,$A$59,'OB History'!V:V, 1)</f>
        <v>1</v>
      </c>
      <c r="AG59" s="2">
        <f>COUNTIFS('OB History'!$B:$B,$A$59,'OB History'!W:W, 1)</f>
        <v>13</v>
      </c>
      <c r="AH59" s="2">
        <f>COUNTIFS('OB History'!$B:$B,$A$59,'OB History'!X:X, 1)</f>
        <v>20</v>
      </c>
      <c r="AI59" s="2">
        <f>COUNTIFS('OB History'!$B:$B,$A$59,'OB History'!Y:Y, 1)</f>
        <v>16</v>
      </c>
      <c r="AJ59" s="2">
        <f>COUNTIFS('OB History'!$B:$B,$A$59,'OB History'!Z:Z, 1)</f>
        <v>20</v>
      </c>
    </row>
    <row r="60" spans="1:36" x14ac:dyDescent="0.25">
      <c r="A60" s="2" t="s">
        <v>16</v>
      </c>
      <c r="B60" s="6" t="s">
        <v>54</v>
      </c>
      <c r="C60" s="2" t="s">
        <v>70</v>
      </c>
      <c r="D60" s="3">
        <v>6</v>
      </c>
      <c r="E60" s="3">
        <v>3</v>
      </c>
      <c r="F60" s="3"/>
      <c r="G60" s="3">
        <v>1</v>
      </c>
      <c r="H60" s="12">
        <f>SUMIFS('OB History'!C:C,'OB History'!B:B,A60)</f>
        <v>1226</v>
      </c>
      <c r="I60" s="4">
        <f>AVERAGEIFS('OB History'!C:C,'OB History'!B:B,A60)</f>
        <v>25.541666666666668</v>
      </c>
      <c r="J60" s="4">
        <f t="array" ref="J60">MEDIAN(IF('OB History'!B:B=A60, 'OB History'!C:C))</f>
        <v>24.5</v>
      </c>
      <c r="K60" s="13">
        <f t="array" ref="K60">MAX(IF('OB History'!B:B=A60, 'OB History'!C:C))</f>
        <v>58</v>
      </c>
      <c r="L60" s="12">
        <f>COUNTIFS('OB History'!B:B,A60,'OB History'!D:D, 1)</f>
        <v>21</v>
      </c>
      <c r="M60" s="2">
        <f>COUNTIFS('OB History'!B:B,A60,'OB History'!D:D, 0)</f>
        <v>27</v>
      </c>
      <c r="N60" s="42">
        <f>LOOKUP(2, 1/('OB History'!$B:$B=A60), 'OB History'!$AD:$AD)</f>
        <v>0.4375</v>
      </c>
      <c r="O60" s="12">
        <f>SUMIFS('OB History'!F:F,'OB History'!B:B,A60)</f>
        <v>92</v>
      </c>
      <c r="P60" s="2">
        <f>SUMIFS('OB History'!E:E,'OB History'!B:B,A60)-O60</f>
        <v>105</v>
      </c>
      <c r="Q60" s="42">
        <f>LOOKUP(2, 1/('OB History'!$B:$B=A60), 'OB History'!$AB:$AB)</f>
        <v>0.45937500000000003</v>
      </c>
      <c r="R60" s="12">
        <f>SUMIFS('OB History'!H:H,'OB History'!B:B,'Old Bow v2'!A60)</f>
        <v>395</v>
      </c>
      <c r="S60" s="2">
        <f>SUMIFS('OB History'!G:G,'OB History'!B:B,'Old Bow v2'!A60)-R60</f>
        <v>428</v>
      </c>
      <c r="T60" s="42">
        <f>LOOKUP(2, 1/('OB History'!$B:$B=A60), 'OB History'!$AC:$AC)</f>
        <v>0.4777083333333334</v>
      </c>
      <c r="U60" s="2">
        <f>COUNTIFS('OB History'!$B:$B,$A$60,'OB History'!K:K, 1)</f>
        <v>6</v>
      </c>
      <c r="V60" s="2">
        <f>COUNTIFS('OB History'!$B:$B,$A$60,'OB History'!L:L, 1)</f>
        <v>6</v>
      </c>
      <c r="W60" s="2">
        <f>COUNTIFS('OB History'!$B:$B,$A$60,'OB History'!M:M, 1)</f>
        <v>2</v>
      </c>
      <c r="X60" s="2">
        <f>COUNTIFS('OB History'!$B:$B,$A$60,'OB History'!N:N, 1)</f>
        <v>14</v>
      </c>
      <c r="Y60" s="2">
        <f>COUNTIFS('OB History'!$B:$B,$A$60,'OB History'!O:O, 1)</f>
        <v>3</v>
      </c>
      <c r="Z60" s="2">
        <f>COUNTIFS('OB History'!$B:$B,$A$60,'OB History'!P:P, 1)</f>
        <v>8</v>
      </c>
      <c r="AA60" s="2">
        <f>COUNTIFS('OB History'!$B:$B,$A$60,'OB History'!Q:Q, 1)</f>
        <v>5</v>
      </c>
      <c r="AB60" s="2">
        <f>COUNTIFS('OB History'!$B:$B,$A$60,'OB History'!R:R, 1)</f>
        <v>4</v>
      </c>
      <c r="AC60" s="2">
        <f>COUNTIFS('OB History'!$B:$B,$A$60,'OB History'!S:S, 1)</f>
        <v>0</v>
      </c>
      <c r="AD60" s="2">
        <f>COUNTIFS('OB History'!$B:$B,$A$60,'OB History'!T:T, 1)</f>
        <v>2</v>
      </c>
      <c r="AE60" s="2">
        <f>COUNTIFS('OB History'!$B:$B,$A$60,'OB History'!U:U, 1)</f>
        <v>2</v>
      </c>
      <c r="AF60" s="2">
        <f>COUNTIFS('OB History'!$B:$B,$A$60,'OB History'!V:V, 1)</f>
        <v>0</v>
      </c>
      <c r="AG60" s="2">
        <f>COUNTIFS('OB History'!$B:$B,$A$60,'OB History'!W:W, 1)</f>
        <v>9</v>
      </c>
      <c r="AH60" s="2">
        <f>COUNTIFS('OB History'!$B:$B,$A$60,'OB History'!X:X, 1)</f>
        <v>13</v>
      </c>
      <c r="AI60" s="2">
        <f>COUNTIFS('OB History'!$B:$B,$A$60,'OB History'!Y:Y, 1)</f>
        <v>8</v>
      </c>
      <c r="AJ60" s="2">
        <f>COUNTIFS('OB History'!$B:$B,$A$60,'OB History'!Z:Z, 1)</f>
        <v>10</v>
      </c>
    </row>
    <row r="61" spans="1:36" x14ac:dyDescent="0.25">
      <c r="A61" s="2" t="s">
        <v>90</v>
      </c>
      <c r="B61" s="6" t="s">
        <v>54</v>
      </c>
      <c r="C61" s="2" t="s">
        <v>70</v>
      </c>
      <c r="D61" s="3">
        <v>5</v>
      </c>
      <c r="E61" s="3"/>
      <c r="F61" s="3"/>
      <c r="G61" s="3"/>
      <c r="H61" s="12">
        <f>SUMIFS('OB History'!C:C,'OB History'!B:B,A61)</f>
        <v>926</v>
      </c>
      <c r="I61" s="4">
        <f>AVERAGEIFS('OB History'!C:C,'OB History'!B:B,A61)</f>
        <v>23.15</v>
      </c>
      <c r="J61" s="4">
        <f t="array" ref="J61">MEDIAN(IF('OB History'!B:B=A61, 'OB History'!C:C))</f>
        <v>21</v>
      </c>
      <c r="K61" s="13">
        <f t="array" ref="K61">MAX(IF('OB History'!B:B=A61, 'OB History'!C:C))</f>
        <v>50</v>
      </c>
      <c r="L61" s="12">
        <f>COUNTIFS('OB History'!B:B,A61,'OB History'!D:D, 1)</f>
        <v>25</v>
      </c>
      <c r="M61" s="2">
        <f>COUNTIFS('OB History'!B:B,A61,'OB History'!D:D, 0)</f>
        <v>15</v>
      </c>
      <c r="N61" s="42">
        <f>LOOKUP(2, 1/('OB History'!$B:$B=A61), 'OB History'!$AD:$AD)</f>
        <v>0.625</v>
      </c>
      <c r="O61" s="12">
        <f>SUMIFS('OB History'!F:F,'OB History'!B:B,A61)</f>
        <v>93</v>
      </c>
      <c r="P61" s="2">
        <f>SUMIFS('OB History'!E:E,'OB History'!B:B,A61)-O61</f>
        <v>72</v>
      </c>
      <c r="Q61" s="42">
        <f>LOOKUP(2, 1/('OB History'!$B:$B=A61), 'OB History'!$AB:$AB)</f>
        <v>0.56874999999999987</v>
      </c>
      <c r="R61" s="12">
        <f>SUMIFS('OB History'!H:H,'OB History'!B:B,'Old Bow v2'!A61)</f>
        <v>369</v>
      </c>
      <c r="S61" s="2">
        <f>SUMIFS('OB History'!G:G,'OB History'!B:B,'Old Bow v2'!A61)-R61</f>
        <v>321</v>
      </c>
      <c r="T61" s="42">
        <f>LOOKUP(2, 1/('OB History'!$B:$B=A61), 'OB History'!$AC:$AC)</f>
        <v>0.53649999999999987</v>
      </c>
      <c r="U61" s="2">
        <f>COUNTIFS('OB History'!$B:$B,$A$61,'OB History'!K:K, 1)</f>
        <v>3</v>
      </c>
      <c r="V61" s="2">
        <f>COUNTIFS('OB History'!$B:$B,$A$61,'OB History'!L:L, 1)</f>
        <v>10</v>
      </c>
      <c r="W61" s="2">
        <f>COUNTIFS('OB History'!$B:$B,$A$61,'OB History'!M:M, 1)</f>
        <v>11</v>
      </c>
      <c r="X61" s="2">
        <f>COUNTIFS('OB History'!$B:$B,$A$61,'OB History'!N:N, 1)</f>
        <v>10</v>
      </c>
      <c r="Y61" s="2">
        <f>COUNTIFS('OB History'!$B:$B,$A$61,'OB History'!O:O, 1)</f>
        <v>3</v>
      </c>
      <c r="Z61" s="2">
        <f>COUNTIFS('OB History'!$B:$B,$A$61,'OB History'!P:P, 1)</f>
        <v>5</v>
      </c>
      <c r="AA61" s="2">
        <f>COUNTIFS('OB History'!$B:$B,$A$61,'OB History'!Q:Q, 1)</f>
        <v>2</v>
      </c>
      <c r="AB61" s="2">
        <f>COUNTIFS('OB History'!$B:$B,$A$61,'OB History'!R:R, 1)</f>
        <v>3</v>
      </c>
      <c r="AC61" s="2">
        <f>COUNTIFS('OB History'!$B:$B,$A$61,'OB History'!S:S, 1)</f>
        <v>0</v>
      </c>
      <c r="AD61" s="2">
        <f>COUNTIFS('OB History'!$B:$B,$A$61,'OB History'!T:T, 1)</f>
        <v>1</v>
      </c>
      <c r="AE61" s="2">
        <f>COUNTIFS('OB History'!$B:$B,$A$61,'OB History'!U:U, 1)</f>
        <v>0</v>
      </c>
      <c r="AF61" s="2">
        <f>COUNTIFS('OB History'!$B:$B,$A$61,'OB History'!V:V, 1)</f>
        <v>1</v>
      </c>
      <c r="AG61" s="2">
        <f>COUNTIFS('OB History'!$B:$B,$A$61,'OB History'!W:W, 1)</f>
        <v>4</v>
      </c>
      <c r="AH61" s="2">
        <f>COUNTIFS('OB History'!$B:$B,$A$61,'OB History'!X:X, 1)</f>
        <v>19</v>
      </c>
      <c r="AI61" s="2">
        <f>COUNTIFS('OB History'!$B:$B,$A$61,'OB History'!Y:Y, 1)</f>
        <v>8</v>
      </c>
      <c r="AJ61" s="2">
        <f>COUNTIFS('OB History'!$B:$B,$A$61,'OB History'!Z:Z, 1)</f>
        <v>13</v>
      </c>
    </row>
    <row r="62" spans="1:36" x14ac:dyDescent="0.25">
      <c r="A62" s="2" t="s">
        <v>141</v>
      </c>
      <c r="B62" s="2" t="s">
        <v>70</v>
      </c>
      <c r="C62" s="2" t="s">
        <v>70</v>
      </c>
      <c r="D62" s="3"/>
      <c r="E62" s="3"/>
      <c r="F62" s="3"/>
      <c r="G62" s="3"/>
      <c r="H62" s="12">
        <f>SUMIFS('OB History'!C:C,'OB History'!B:B,A62)</f>
        <v>2</v>
      </c>
      <c r="I62" s="4">
        <f>AVERAGEIFS('OB History'!C:C,'OB History'!B:B,A62)</f>
        <v>2</v>
      </c>
      <c r="J62" s="4">
        <f t="array" ref="J62">MEDIAN(IF('OB History'!B:B=A62, 'OB History'!C:C))</f>
        <v>2</v>
      </c>
      <c r="K62" s="13">
        <f t="array" ref="K62">MAX(IF('OB History'!B:B=A62, 'OB History'!C:C))</f>
        <v>2</v>
      </c>
      <c r="L62" s="12">
        <f>COUNTIFS('OB History'!B:B,A62,'OB History'!D:D, 1)</f>
        <v>0</v>
      </c>
      <c r="M62" s="2">
        <f>COUNTIFS('OB History'!B:B,A62,'OB History'!D:D, 0)</f>
        <v>1</v>
      </c>
      <c r="N62" s="42">
        <f>LOOKUP(2, 1/('OB History'!$B:$B=A62), 'OB History'!$AD:$AD)</f>
        <v>0</v>
      </c>
      <c r="O62" s="12">
        <f>SUMIFS('OB History'!F:F,'OB History'!B:B,A62)</f>
        <v>2</v>
      </c>
      <c r="P62" s="2">
        <f>SUMIFS('OB History'!E:E,'OB History'!B:B,A62)-O62</f>
        <v>3</v>
      </c>
      <c r="Q62" s="42">
        <f>LOOKUP(2, 1/('OB History'!$B:$B=A62), 'OB History'!$AB:$AB)</f>
        <v>0.4</v>
      </c>
      <c r="R62" s="12">
        <f>SUMIFS('OB History'!H:H,'OB History'!B:B,'Old Bow v2'!A62)</f>
        <v>6</v>
      </c>
      <c r="S62" s="2">
        <f>SUMIFS('OB History'!G:G,'OB History'!B:B,'Old Bow v2'!A62)-R62</f>
        <v>14</v>
      </c>
      <c r="T62" s="42">
        <f>LOOKUP(2, 1/('OB History'!$B:$B=A62), 'OB History'!$AC:$AC)</f>
        <v>0.3</v>
      </c>
      <c r="U62" s="2">
        <f>COUNTIFS('OB History'!$B:$B,$A$62,'OB History'!K:K, 1)</f>
        <v>0</v>
      </c>
      <c r="V62" s="2">
        <f>COUNTIFS('OB History'!$B:$B,$A$62,'OB History'!L:L, 1)</f>
        <v>0</v>
      </c>
      <c r="W62" s="2">
        <f>COUNTIFS('OB History'!$B:$B,$A$62,'OB History'!M:M, 1)</f>
        <v>0</v>
      </c>
      <c r="X62" s="2">
        <f>COUNTIFS('OB History'!$B:$B,$A$62,'OB History'!N:N, 1)</f>
        <v>0</v>
      </c>
      <c r="Y62" s="2">
        <f>COUNTIFS('OB History'!$B:$B,$A$62,'OB History'!O:O, 1)</f>
        <v>0</v>
      </c>
      <c r="Z62" s="2">
        <f>COUNTIFS('OB History'!$B:$B,$A$62,'OB History'!P:P, 1)</f>
        <v>0</v>
      </c>
      <c r="AA62" s="2">
        <f>COUNTIFS('OB History'!$B:$B,$A$62,'OB History'!Q:Q, 1)</f>
        <v>0</v>
      </c>
      <c r="AB62" s="2">
        <f>COUNTIFS('OB History'!$B:$B,$A$62,'OB History'!R:R, 1)</f>
        <v>0</v>
      </c>
      <c r="AC62" s="2">
        <f>COUNTIFS('OB History'!$B:$B,$A$62,'OB History'!S:S, 1)</f>
        <v>0</v>
      </c>
      <c r="AD62" s="2">
        <f>COUNTIFS('OB History'!$B:$B,$A$62,'OB History'!T:T, 1)</f>
        <v>0</v>
      </c>
      <c r="AE62" s="2">
        <f>COUNTIFS('OB History'!$B:$B,$A$62,'OB History'!U:U, 1)</f>
        <v>0</v>
      </c>
      <c r="AF62" s="2">
        <f>COUNTIFS('OB History'!$B:$B,$A$62,'OB History'!V:V, 1)</f>
        <v>0</v>
      </c>
      <c r="AG62" s="2">
        <f>COUNTIFS('OB History'!$B:$B,$A$62,'OB History'!W:W, 1)</f>
        <v>1</v>
      </c>
      <c r="AH62" s="2">
        <f>COUNTIFS('OB History'!$B:$B,$A$62,'OB History'!X:X, 1)</f>
        <v>0</v>
      </c>
      <c r="AI62" s="2">
        <f>COUNTIFS('OB History'!$B:$B,$A$62,'OB History'!Y:Y, 1)</f>
        <v>1</v>
      </c>
      <c r="AJ62" s="2">
        <f>COUNTIFS('OB History'!$B:$B,$A$62,'OB History'!Z:Z, 1)</f>
        <v>0</v>
      </c>
    </row>
    <row r="63" spans="1:36" x14ac:dyDescent="0.25">
      <c r="A63" s="2" t="s">
        <v>13</v>
      </c>
      <c r="B63" s="6" t="s">
        <v>98</v>
      </c>
      <c r="C63" s="1" t="s">
        <v>132</v>
      </c>
      <c r="D63" s="3">
        <v>10</v>
      </c>
      <c r="E63" s="3">
        <v>6</v>
      </c>
      <c r="F63" s="3"/>
      <c r="G63" s="3"/>
      <c r="H63" s="12">
        <f>SUMIFS('OB History'!C:C,'OB History'!B:B,A63)</f>
        <v>2000</v>
      </c>
      <c r="I63" s="4">
        <f>AVERAGEIFS('OB History'!C:C,'OB History'!B:B,A63)</f>
        <v>23.529411764705884</v>
      </c>
      <c r="J63" s="4">
        <f t="array" ref="J63">MEDIAN(IF('OB History'!B:B=A63, 'OB History'!C:C))</f>
        <v>20</v>
      </c>
      <c r="K63" s="13">
        <f t="array" ref="K63">MAX(IF('OB History'!B:B=A63, 'OB History'!C:C))</f>
        <v>56</v>
      </c>
      <c r="L63" s="12">
        <f>COUNTIFS('OB History'!B:B,A63,'OB History'!D:D, 1)</f>
        <v>36</v>
      </c>
      <c r="M63" s="2">
        <f>COUNTIFS('OB History'!B:B,A63,'OB History'!D:D, 0)</f>
        <v>49</v>
      </c>
      <c r="N63" s="42">
        <f>LOOKUP(2, 1/('OB History'!$B:$B=A63), 'OB History'!$AD:$AD)</f>
        <v>0.42352941176470588</v>
      </c>
      <c r="O63" s="12">
        <f>SUMIFS('OB History'!F:F,'OB History'!B:B,A63)</f>
        <v>157</v>
      </c>
      <c r="P63" s="2">
        <f>SUMIFS('OB History'!E:E,'OB History'!B:B,A63)-O63</f>
        <v>188</v>
      </c>
      <c r="Q63" s="42">
        <f>LOOKUP(2, 1/('OB History'!$B:$B=A63), 'OB History'!$AB:$AB)</f>
        <v>0.4517647058823529</v>
      </c>
      <c r="R63" s="12">
        <f>SUMIFS('OB History'!H:H,'OB History'!B:B,'Old Bow v2'!A63)</f>
        <v>684</v>
      </c>
      <c r="S63" s="2">
        <f>SUMIFS('OB History'!G:G,'OB History'!B:B,'Old Bow v2'!A63)-R63</f>
        <v>756</v>
      </c>
      <c r="T63" s="42">
        <f>LOOKUP(2, 1/('OB History'!$B:$B=A63), 'OB History'!$AC:$AC)</f>
        <v>0.4749411764705882</v>
      </c>
      <c r="U63" s="2">
        <f>COUNTIFS('OB History'!$B:$B,$A$63,'OB History'!K:K, 1)</f>
        <v>12</v>
      </c>
      <c r="V63" s="2">
        <f>COUNTIFS('OB History'!$B:$B,$A$63,'OB History'!L:L, 1)</f>
        <v>14</v>
      </c>
      <c r="W63" s="2">
        <f>COUNTIFS('OB History'!$B:$B,$A$63,'OB History'!M:M, 1)</f>
        <v>7</v>
      </c>
      <c r="X63" s="2">
        <f>COUNTIFS('OB History'!$B:$B,$A$63,'OB History'!N:N, 1)</f>
        <v>14</v>
      </c>
      <c r="Y63" s="2">
        <f>COUNTIFS('OB History'!$B:$B,$A$63,'OB History'!O:O, 1)</f>
        <v>4</v>
      </c>
      <c r="Z63" s="2">
        <f>COUNTIFS('OB History'!$B:$B,$A$63,'OB History'!P:P, 1)</f>
        <v>7</v>
      </c>
      <c r="AA63" s="2">
        <f>COUNTIFS('OB History'!$B:$B,$A$63,'OB History'!Q:Q, 1)</f>
        <v>4</v>
      </c>
      <c r="AB63" s="2">
        <f>COUNTIFS('OB History'!$B:$B,$A$63,'OB History'!R:R, 1)</f>
        <v>2</v>
      </c>
      <c r="AC63" s="2">
        <f>COUNTIFS('OB History'!$B:$B,$A$63,'OB History'!S:S, 1)</f>
        <v>1</v>
      </c>
      <c r="AD63" s="2">
        <f>COUNTIFS('OB History'!$B:$B,$A$63,'OB History'!T:T, 1)</f>
        <v>0</v>
      </c>
      <c r="AE63" s="2">
        <f>COUNTIFS('OB History'!$B:$B,$A$63,'OB History'!U:U, 1)</f>
        <v>1</v>
      </c>
      <c r="AF63" s="2">
        <f>COUNTIFS('OB History'!$B:$B,$A$63,'OB History'!V:V, 1)</f>
        <v>3</v>
      </c>
      <c r="AG63" s="2">
        <f>COUNTIFS('OB History'!$B:$B,$A$63,'OB History'!W:W, 1)</f>
        <v>16</v>
      </c>
      <c r="AH63" s="2">
        <f>COUNTIFS('OB History'!$B:$B,$A$63,'OB History'!X:X, 1)</f>
        <v>38</v>
      </c>
      <c r="AI63" s="2">
        <f>COUNTIFS('OB History'!$B:$B,$A$63,'OB History'!Y:Y, 1)</f>
        <v>14</v>
      </c>
      <c r="AJ63" s="2">
        <f>COUNTIFS('OB History'!$B:$B,$A$63,'OB History'!Z:Z, 1)</f>
        <v>18</v>
      </c>
    </row>
    <row r="64" spans="1:36" x14ac:dyDescent="0.25">
      <c r="A64" s="2" t="s">
        <v>64</v>
      </c>
      <c r="B64" s="6" t="s">
        <v>70</v>
      </c>
      <c r="C64" s="6" t="s">
        <v>70</v>
      </c>
      <c r="D64" s="3"/>
      <c r="E64" s="3"/>
      <c r="F64" s="3"/>
      <c r="G64" s="3"/>
      <c r="H64" s="12">
        <f>SUMIFS('OB History'!C:C,'OB History'!B:B,A64)</f>
        <v>216</v>
      </c>
      <c r="I64" s="4">
        <f>AVERAGEIFS('OB History'!C:C,'OB History'!B:B,A64)</f>
        <v>15.428571428571429</v>
      </c>
      <c r="J64" s="4">
        <f t="array" ref="J64">MEDIAN(IF('OB History'!B:B=A64, 'OB History'!C:C))</f>
        <v>16</v>
      </c>
      <c r="K64" s="13">
        <f t="array" ref="K64">MAX(IF('OB History'!B:B=A64, 'OB History'!C:C))</f>
        <v>27</v>
      </c>
      <c r="L64" s="12">
        <f>COUNTIFS('OB History'!B:B,A64,'OB History'!D:D, 1)</f>
        <v>7</v>
      </c>
      <c r="M64" s="2">
        <f>COUNTIFS('OB History'!B:B,A64,'OB History'!D:D, 0)</f>
        <v>7</v>
      </c>
      <c r="N64" s="42">
        <f>LOOKUP(2, 1/('OB History'!$B:$B=A64), 'OB History'!$AD:$AD)</f>
        <v>0.5</v>
      </c>
      <c r="O64" s="12">
        <f>SUMIFS('OB History'!F:F,'OB History'!B:B,A64)</f>
        <v>32</v>
      </c>
      <c r="P64" s="2">
        <f>SUMIFS('OB History'!E:E,'OB History'!B:B,A64)-O64</f>
        <v>31</v>
      </c>
      <c r="Q64" s="42">
        <f>LOOKUP(2, 1/('OB History'!$B:$B=A64), 'OB History'!$AB:$AB)</f>
        <v>0.52500000000000002</v>
      </c>
      <c r="R64" s="12">
        <f>SUMIFS('OB History'!H:H,'OB History'!B:B,'Old Bow v2'!A64)</f>
        <v>132</v>
      </c>
      <c r="S64" s="2">
        <f>SUMIFS('OB History'!G:G,'OB History'!B:B,'Old Bow v2'!A64)-R64</f>
        <v>128</v>
      </c>
      <c r="T64" s="42">
        <f>LOOKUP(2, 1/('OB History'!$B:$B=A64), 'OB History'!$AC:$AC)</f>
        <v>0.51214285714285712</v>
      </c>
      <c r="U64" s="2">
        <f>COUNTIFS('OB History'!$B:$B,$A$64,'OB History'!K:K, 1)</f>
        <v>1</v>
      </c>
      <c r="V64" s="2">
        <f>COUNTIFS('OB History'!$B:$B,$A$64,'OB History'!L:L, 1)</f>
        <v>2</v>
      </c>
      <c r="W64" s="2">
        <f>COUNTIFS('OB History'!$B:$B,$A$64,'OB History'!M:M, 1)</f>
        <v>0</v>
      </c>
      <c r="X64" s="2">
        <f>COUNTIFS('OB History'!$B:$B,$A$64,'OB History'!N:N, 1)</f>
        <v>2</v>
      </c>
      <c r="Y64" s="2">
        <f>COUNTIFS('OB History'!$B:$B,$A$64,'OB History'!O:O, 1)</f>
        <v>4</v>
      </c>
      <c r="Z64" s="2">
        <f>COUNTIFS('OB History'!$B:$B,$A$64,'OB History'!P:P, 1)</f>
        <v>0</v>
      </c>
      <c r="AA64" s="2">
        <f>COUNTIFS('OB History'!$B:$B,$A$64,'OB History'!Q:Q, 1)</f>
        <v>0</v>
      </c>
      <c r="AB64" s="2">
        <f>COUNTIFS('OB History'!$B:$B,$A$64,'OB History'!R:R, 1)</f>
        <v>3</v>
      </c>
      <c r="AC64" s="2">
        <f>COUNTIFS('OB History'!$B:$B,$A$64,'OB History'!S:S, 1)</f>
        <v>0</v>
      </c>
      <c r="AD64" s="2">
        <f>COUNTIFS('OB History'!$B:$B,$A$64,'OB History'!T:T, 1)</f>
        <v>0</v>
      </c>
      <c r="AE64" s="2">
        <f>COUNTIFS('OB History'!$B:$B,$A$64,'OB History'!U:U, 1)</f>
        <v>0</v>
      </c>
      <c r="AF64" s="2">
        <f>COUNTIFS('OB History'!$B:$B,$A$64,'OB History'!V:V, 1)</f>
        <v>1</v>
      </c>
      <c r="AG64" s="2">
        <f>COUNTIFS('OB History'!$B:$B,$A$64,'OB History'!W:W, 1)</f>
        <v>0</v>
      </c>
      <c r="AH64" s="2">
        <f>COUNTIFS('OB History'!$B:$B,$A$64,'OB History'!X:X, 1)</f>
        <v>7</v>
      </c>
      <c r="AI64" s="2">
        <f>COUNTIFS('OB History'!$B:$B,$A$64,'OB History'!Y:Y, 1)</f>
        <v>6</v>
      </c>
      <c r="AJ64" s="2">
        <f>COUNTIFS('OB History'!$B:$B,$A$64,'OB History'!Z:Z, 1)</f>
        <v>6</v>
      </c>
    </row>
    <row r="65" spans="1:36" x14ac:dyDescent="0.25">
      <c r="A65" s="2" t="s">
        <v>4</v>
      </c>
      <c r="B65" s="6" t="s">
        <v>54</v>
      </c>
      <c r="C65" s="2" t="s">
        <v>70</v>
      </c>
      <c r="D65" s="3">
        <v>6</v>
      </c>
      <c r="E65" s="3"/>
      <c r="F65" s="3"/>
      <c r="G65" s="3"/>
      <c r="H65" s="12">
        <f>SUMIFS('OB History'!C:C,'OB History'!B:B,A65)</f>
        <v>629</v>
      </c>
      <c r="I65" s="4">
        <f>AVERAGEIFS('OB History'!C:C,'OB History'!B:B,A65)</f>
        <v>25.16</v>
      </c>
      <c r="J65" s="4">
        <f t="array" ref="J65">MEDIAN(IF('OB History'!B:B=A65, 'OB History'!C:C))</f>
        <v>21</v>
      </c>
      <c r="K65" s="13">
        <f t="array" ref="K65">MAX(IF('OB History'!B:B=A65, 'OB History'!C:C))</f>
        <v>53</v>
      </c>
      <c r="L65" s="12">
        <f>COUNTIFS('OB History'!B:B,A65,'OB History'!D:D, 1)</f>
        <v>15</v>
      </c>
      <c r="M65" s="2">
        <f>COUNTIFS('OB History'!B:B,A65,'OB History'!D:D, 0)</f>
        <v>10</v>
      </c>
      <c r="N65" s="42">
        <f>LOOKUP(2, 1/('OB History'!$B:$B=A65), 'OB History'!$AD:$AD)</f>
        <v>0.6</v>
      </c>
      <c r="O65" s="12">
        <f>SUMIFS('OB History'!F:F,'OB History'!B:B,A65)</f>
        <v>54</v>
      </c>
      <c r="P65" s="2">
        <f>SUMIFS('OB History'!E:E,'OB History'!B:B,A65)-O65</f>
        <v>50</v>
      </c>
      <c r="Q65" s="42">
        <f>LOOKUP(2, 1/('OB History'!$B:$B=A65), 'OB History'!$AB:$AB)</f>
        <v>0.51600000000000001</v>
      </c>
      <c r="R65" s="12">
        <f>SUMIFS('OB History'!H:H,'OB History'!B:B,'Old Bow v2'!A65)</f>
        <v>216</v>
      </c>
      <c r="S65" s="2">
        <f>SUMIFS('OB History'!G:G,'OB History'!B:B,'Old Bow v2'!A65)-R65</f>
        <v>206</v>
      </c>
      <c r="T65" s="42">
        <f>LOOKUP(2, 1/('OB History'!$B:$B=A65), 'OB History'!$AC:$AC)</f>
        <v>0.50560000000000005</v>
      </c>
      <c r="U65" s="2">
        <f>COUNTIFS('OB History'!$B:$B,$A$65,'OB History'!K:K, 1)</f>
        <v>6</v>
      </c>
      <c r="V65" s="2">
        <f>COUNTIFS('OB History'!$B:$B,$A$65,'OB History'!L:L, 1)</f>
        <v>6</v>
      </c>
      <c r="W65" s="2">
        <f>COUNTIFS('OB History'!$B:$B,$A$65,'OB History'!M:M, 1)</f>
        <v>5</v>
      </c>
      <c r="X65" s="2">
        <f>COUNTIFS('OB History'!$B:$B,$A$65,'OB History'!N:N, 1)</f>
        <v>3</v>
      </c>
      <c r="Y65" s="2">
        <f>COUNTIFS('OB History'!$B:$B,$A$65,'OB History'!O:O, 1)</f>
        <v>5</v>
      </c>
      <c r="Z65" s="2">
        <f>COUNTIFS('OB History'!$B:$B,$A$65,'OB History'!P:P, 1)</f>
        <v>4</v>
      </c>
      <c r="AA65" s="2">
        <f>COUNTIFS('OB History'!$B:$B,$A$65,'OB History'!Q:Q, 1)</f>
        <v>2</v>
      </c>
      <c r="AB65" s="2">
        <f>COUNTIFS('OB History'!$B:$B,$A$65,'OB History'!R:R, 1)</f>
        <v>1</v>
      </c>
      <c r="AC65" s="2">
        <f>COUNTIFS('OB History'!$B:$B,$A$65,'OB History'!S:S, 1)</f>
        <v>0</v>
      </c>
      <c r="AD65" s="2">
        <f>COUNTIFS('OB History'!$B:$B,$A$65,'OB History'!T:T, 1)</f>
        <v>0</v>
      </c>
      <c r="AE65" s="2">
        <f>COUNTIFS('OB History'!$B:$B,$A$65,'OB History'!U:U, 1)</f>
        <v>0</v>
      </c>
      <c r="AF65" s="2">
        <f>COUNTIFS('OB History'!$B:$B,$A$65,'OB History'!V:V, 1)</f>
        <v>0</v>
      </c>
      <c r="AG65" s="2">
        <f>COUNTIFS('OB History'!$B:$B,$A$65,'OB History'!W:W, 1)</f>
        <v>5</v>
      </c>
      <c r="AH65" s="2">
        <f>COUNTIFS('OB History'!$B:$B,$A$65,'OB History'!X:X, 1)</f>
        <v>6</v>
      </c>
      <c r="AI65" s="2">
        <f>COUNTIFS('OB History'!$B:$B,$A$65,'OB History'!Y:Y, 1)</f>
        <v>4</v>
      </c>
      <c r="AJ65" s="2">
        <f>COUNTIFS('OB History'!$B:$B,$A$65,'OB History'!Z:Z, 1)</f>
        <v>7</v>
      </c>
    </row>
    <row r="66" spans="1:36" x14ac:dyDescent="0.25">
      <c r="A66" s="2" t="s">
        <v>88</v>
      </c>
      <c r="B66" s="6" t="s">
        <v>70</v>
      </c>
      <c r="C66" s="2" t="s">
        <v>70</v>
      </c>
      <c r="D66" s="3"/>
      <c r="E66" s="3"/>
      <c r="F66" s="3"/>
      <c r="G66" s="3"/>
      <c r="H66" s="12">
        <f>SUMIFS('OB History'!C:C,'OB History'!B:B,A66)</f>
        <v>211</v>
      </c>
      <c r="I66" s="4">
        <f>AVERAGEIFS('OB History'!C:C,'OB History'!B:B,A66)</f>
        <v>19.181818181818183</v>
      </c>
      <c r="J66" s="4">
        <f t="array" ref="J66">MEDIAN(IF('OB History'!B:B=A66, 'OB History'!C:C))</f>
        <v>20</v>
      </c>
      <c r="K66" s="13">
        <f t="array" ref="K66">MAX(IF('OB History'!B:B=A66, 'OB History'!C:C))</f>
        <v>37</v>
      </c>
      <c r="L66" s="12">
        <f>COUNTIFS('OB History'!B:B,A66,'OB History'!D:D, 1)</f>
        <v>6</v>
      </c>
      <c r="M66" s="2">
        <f>COUNTIFS('OB History'!B:B,A66,'OB History'!D:D, 0)</f>
        <v>5</v>
      </c>
      <c r="N66" s="42">
        <f>LOOKUP(2, 1/('OB History'!$B:$B=A66), 'OB History'!$AD:$AD)</f>
        <v>0.54545454545454541</v>
      </c>
      <c r="O66" s="12">
        <f>SUMIFS('OB History'!F:F,'OB History'!B:B,A66)</f>
        <v>25</v>
      </c>
      <c r="P66" s="2">
        <f>SUMIFS('OB History'!E:E,'OB History'!B:B,A66)-O66</f>
        <v>24</v>
      </c>
      <c r="Q66" s="42">
        <f>LOOKUP(2, 1/('OB History'!$B:$B=A66), 'OB History'!$AB:$AB)</f>
        <v>0.50909090909090904</v>
      </c>
      <c r="R66" s="12">
        <f>SUMIFS('OB History'!H:H,'OB History'!B:B,'Old Bow v2'!A66)</f>
        <v>106</v>
      </c>
      <c r="S66" s="2">
        <f>SUMIFS('OB History'!G:G,'OB History'!B:B,'Old Bow v2'!A66)-R66</f>
        <v>103</v>
      </c>
      <c r="T66" s="42">
        <f>LOOKUP(2, 1/('OB History'!$B:$B=A66), 'OB History'!$AC:$AC)</f>
        <v>0.50727272727272732</v>
      </c>
      <c r="U66" s="2">
        <f>COUNTIFS('OB History'!$B:$B,$A$66,'OB History'!K:K, 1)</f>
        <v>4</v>
      </c>
      <c r="V66" s="2">
        <f>COUNTIFS('OB History'!$B:$B,$A$66,'OB History'!L:L, 1)</f>
        <v>2</v>
      </c>
      <c r="W66" s="2">
        <f>COUNTIFS('OB History'!$B:$B,$A$66,'OB History'!M:M, 1)</f>
        <v>1</v>
      </c>
      <c r="X66" s="2">
        <f>COUNTIFS('OB History'!$B:$B,$A$66,'OB History'!N:N, 1)</f>
        <v>1</v>
      </c>
      <c r="Y66" s="2">
        <f>COUNTIFS('OB History'!$B:$B,$A$66,'OB History'!O:O, 1)</f>
        <v>3</v>
      </c>
      <c r="Z66" s="2">
        <f>COUNTIFS('OB History'!$B:$B,$A$66,'OB History'!P:P, 1)</f>
        <v>2</v>
      </c>
      <c r="AA66" s="2">
        <f>COUNTIFS('OB History'!$B:$B,$A$66,'OB History'!Q:Q, 1)</f>
        <v>1</v>
      </c>
      <c r="AB66" s="2">
        <f>COUNTIFS('OB History'!$B:$B,$A$66,'OB History'!R:R, 1)</f>
        <v>0</v>
      </c>
      <c r="AC66" s="2">
        <f>COUNTIFS('OB History'!$B:$B,$A$66,'OB History'!S:S, 1)</f>
        <v>0</v>
      </c>
      <c r="AD66" s="2">
        <f>COUNTIFS('OB History'!$B:$B,$A$66,'OB History'!T:T, 1)</f>
        <v>0</v>
      </c>
      <c r="AE66" s="2">
        <f>COUNTIFS('OB History'!$B:$B,$A$66,'OB History'!U:U, 1)</f>
        <v>0</v>
      </c>
      <c r="AF66" s="2">
        <f>COUNTIFS('OB History'!$B:$B,$A$66,'OB History'!V:V, 1)</f>
        <v>0</v>
      </c>
      <c r="AG66" s="2">
        <f>COUNTIFS('OB History'!$B:$B,$A$66,'OB History'!W:W, 1)</f>
        <v>2</v>
      </c>
      <c r="AH66" s="2">
        <f>COUNTIFS('OB History'!$B:$B,$A$66,'OB History'!X:X, 1)</f>
        <v>4</v>
      </c>
      <c r="AI66" s="2">
        <f>COUNTIFS('OB History'!$B:$B,$A$66,'OB History'!Y:Y, 1)</f>
        <v>2</v>
      </c>
      <c r="AJ66" s="2">
        <f>COUNTIFS('OB History'!$B:$B,$A$66,'OB History'!Z:Z, 1)</f>
        <v>3</v>
      </c>
    </row>
    <row r="67" spans="1:36" x14ac:dyDescent="0.25">
      <c r="A67" s="2" t="s">
        <v>49</v>
      </c>
      <c r="B67" s="2" t="s">
        <v>70</v>
      </c>
      <c r="C67" s="2" t="s">
        <v>70</v>
      </c>
      <c r="D67" s="3">
        <v>1</v>
      </c>
      <c r="E67" s="3"/>
      <c r="F67" s="3"/>
      <c r="G67" s="3"/>
      <c r="H67" s="12">
        <f>SUMIFS('OB History'!C:C,'OB History'!B:B,A67)</f>
        <v>327</v>
      </c>
      <c r="I67" s="4">
        <f>AVERAGEIFS('OB History'!C:C,'OB History'!B:B,A67)</f>
        <v>10.9</v>
      </c>
      <c r="J67" s="4">
        <f t="array" ref="J67">MEDIAN(IF('OB History'!B:B=A67, 'OB History'!C:C))</f>
        <v>10</v>
      </c>
      <c r="K67" s="13">
        <f t="array" ref="K67">MAX(IF('OB History'!B:B=A67, 'OB History'!C:C))</f>
        <v>20</v>
      </c>
      <c r="L67" s="12">
        <f>COUNTIFS('OB History'!B:B,A67,'OB History'!D:D, 1)</f>
        <v>16</v>
      </c>
      <c r="M67" s="2">
        <f>COUNTIFS('OB History'!B:B,A67,'OB History'!D:D, 0)</f>
        <v>14</v>
      </c>
      <c r="N67" s="42">
        <f>LOOKUP(2, 1/('OB History'!$B:$B=A67), 'OB History'!$AD:$AD)</f>
        <v>0.53333333333333333</v>
      </c>
      <c r="O67" s="12">
        <f>SUMIFS('OB History'!F:F,'OB History'!B:B,A67)</f>
        <v>65</v>
      </c>
      <c r="P67" s="2">
        <f>SUMIFS('OB History'!E:E,'OB History'!B:B,A67)-O67</f>
        <v>62</v>
      </c>
      <c r="Q67" s="42">
        <f>LOOKUP(2, 1/('OB History'!$B:$B=A67), 'OB History'!$AB:$AB)</f>
        <v>0.5116666666666666</v>
      </c>
      <c r="R67" s="12">
        <f>SUMIFS('OB History'!H:H,'OB History'!B:B,'Old Bow v2'!A67)</f>
        <v>269</v>
      </c>
      <c r="S67" s="2">
        <f>SUMIFS('OB History'!G:G,'OB History'!B:B,'Old Bow v2'!A67)-R67</f>
        <v>259</v>
      </c>
      <c r="T67" s="42">
        <f>LOOKUP(2, 1/('OB History'!$B:$B=A67), 'OB History'!$AC:$AC)</f>
        <v>0.5073333333333333</v>
      </c>
      <c r="U67" s="2">
        <f>COUNTIFS('OB History'!$B:$B,$A$67,'OB History'!K:K, 1)</f>
        <v>5</v>
      </c>
      <c r="V67" s="2">
        <f>COUNTIFS('OB History'!$B:$B,$A$67,'OB History'!L:L, 1)</f>
        <v>7</v>
      </c>
      <c r="W67" s="2">
        <f>COUNTIFS('OB History'!$B:$B,$A$67,'OB History'!M:M, 1)</f>
        <v>1</v>
      </c>
      <c r="X67" s="2">
        <f>COUNTIFS('OB History'!$B:$B,$A$67,'OB History'!N:N, 1)</f>
        <v>10</v>
      </c>
      <c r="Y67" s="2">
        <f>COUNTIFS('OB History'!$B:$B,$A$67,'OB History'!O:O, 1)</f>
        <v>1</v>
      </c>
      <c r="Z67" s="2">
        <f>COUNTIFS('OB History'!$B:$B,$A$67,'OB History'!P:P, 1)</f>
        <v>2</v>
      </c>
      <c r="AA67" s="2">
        <f>COUNTIFS('OB History'!$B:$B,$A$67,'OB History'!Q:Q, 1)</f>
        <v>2</v>
      </c>
      <c r="AB67" s="2">
        <f>COUNTIFS('OB History'!$B:$B,$A$67,'OB History'!R:R, 1)</f>
        <v>1</v>
      </c>
      <c r="AC67" s="2">
        <f>COUNTIFS('OB History'!$B:$B,$A$67,'OB History'!S:S, 1)</f>
        <v>0</v>
      </c>
      <c r="AD67" s="2">
        <f>COUNTIFS('OB History'!$B:$B,$A$67,'OB History'!T:T, 1)</f>
        <v>2</v>
      </c>
      <c r="AE67" s="2">
        <f>COUNTIFS('OB History'!$B:$B,$A$67,'OB History'!U:U, 1)</f>
        <v>1</v>
      </c>
      <c r="AF67" s="2">
        <f>COUNTIFS('OB History'!$B:$B,$A$67,'OB History'!V:V, 1)</f>
        <v>0</v>
      </c>
      <c r="AG67" s="2">
        <f>COUNTIFS('OB History'!$B:$B,$A$67,'OB History'!W:W, 1)</f>
        <v>3</v>
      </c>
      <c r="AH67" s="2">
        <f>COUNTIFS('OB History'!$B:$B,$A$67,'OB History'!X:X, 1)</f>
        <v>12</v>
      </c>
      <c r="AI67" s="2">
        <f>COUNTIFS('OB History'!$B:$B,$A$67,'OB History'!Y:Y, 1)</f>
        <v>8</v>
      </c>
      <c r="AJ67" s="2">
        <f>COUNTIFS('OB History'!$B:$B,$A$67,'OB History'!Z:Z, 1)</f>
        <v>10</v>
      </c>
    </row>
    <row r="68" spans="1:36" x14ac:dyDescent="0.25">
      <c r="A68" s="2" t="s">
        <v>258</v>
      </c>
      <c r="B68" s="6" t="s">
        <v>70</v>
      </c>
      <c r="C68" s="1" t="s">
        <v>70</v>
      </c>
      <c r="H68" s="12">
        <f>SUMIFS('OB History'!C:C,'OB History'!B:B,A68)</f>
        <v>17</v>
      </c>
      <c r="I68" s="4">
        <f>AVERAGEIFS('OB History'!C:C,'OB History'!B:B,A68)</f>
        <v>5.666666666666667</v>
      </c>
      <c r="J68" s="4">
        <f t="array" ref="J68">MEDIAN(IF('OB History'!B:B=A68, 'OB History'!C:C))</f>
        <v>6</v>
      </c>
      <c r="K68" s="13">
        <f t="array" ref="K68">MAX(IF('OB History'!B:B=A68, 'OB History'!C:C))</f>
        <v>8</v>
      </c>
      <c r="L68" s="12">
        <f>COUNTIFS('OB History'!B:B,A68,'OB History'!D:D, 1)</f>
        <v>2</v>
      </c>
      <c r="M68" s="2">
        <f>COUNTIFS('OB History'!B:B,A68,'OB History'!D:D, 0)</f>
        <v>1</v>
      </c>
      <c r="N68" s="42">
        <f>LOOKUP(2, 1/('OB History'!$B:$B=A68), 'OB History'!$AD:$AD)</f>
        <v>0.66666666666666663</v>
      </c>
      <c r="O68" s="12">
        <f>SUMIFS('OB History'!F:F,'OB History'!B:B,A68)</f>
        <v>8</v>
      </c>
      <c r="P68" s="2">
        <f>SUMIFS('OB History'!E:E,'OB History'!B:B,A68)-O68</f>
        <v>7</v>
      </c>
      <c r="Q68" s="42">
        <f>LOOKUP(2, 1/('OB History'!$B:$B=A68), 'OB History'!$AB:$AB)</f>
        <v>0.53333333333333333</v>
      </c>
      <c r="R68" s="12">
        <f>SUMIFS('OB History'!H:H,'OB History'!B:B,'Old Bow v2'!A68)</f>
        <v>34</v>
      </c>
      <c r="S68" s="2">
        <f>SUMIFS('OB History'!G:G,'OB History'!B:B,'Old Bow v2'!A68)-R68</f>
        <v>27</v>
      </c>
      <c r="T68" s="42">
        <f>LOOKUP(2, 1/('OB History'!$B:$B=A68), 'OB History'!$AC:$AC)</f>
        <v>0.56000000000000005</v>
      </c>
      <c r="U68" s="2">
        <f>COUNTIFS('OB History'!$B:$B,$A$68,'OB History'!K:K, 1)</f>
        <v>1</v>
      </c>
      <c r="V68" s="2">
        <f>COUNTIFS('OB History'!$B:$B,$A$68,'OB History'!L:L, 1)</f>
        <v>1</v>
      </c>
      <c r="W68" s="2">
        <f>COUNTIFS('OB History'!$B:$B,$A$68,'OB History'!M:M, 1)</f>
        <v>0</v>
      </c>
      <c r="X68" s="2">
        <f>COUNTIFS('OB History'!$B:$B,$A$68,'OB History'!N:N, 1)</f>
        <v>0</v>
      </c>
      <c r="Y68" s="2">
        <f>COUNTIFS('OB History'!$B:$B,$A$68,'OB History'!O:O, 1)</f>
        <v>0</v>
      </c>
      <c r="Z68" s="2">
        <f>COUNTIFS('OB History'!$B:$B,$A$68,'OB History'!P:P, 1)</f>
        <v>0</v>
      </c>
      <c r="AA68" s="2">
        <f>COUNTIFS('OB History'!$B:$B,$A$68,'OB History'!Q:Q, 1)</f>
        <v>0</v>
      </c>
      <c r="AB68" s="2">
        <f>COUNTIFS('OB History'!$B:$B,$A$68,'OB History'!R:R, 1)</f>
        <v>0</v>
      </c>
      <c r="AC68" s="2">
        <f>COUNTIFS('OB History'!$B:$B,$A$68,'OB History'!S:S, 1)</f>
        <v>0</v>
      </c>
      <c r="AD68" s="2">
        <f>COUNTIFS('OB History'!$B:$B,$A$68,'OB History'!T:T, 1)</f>
        <v>0</v>
      </c>
      <c r="AE68" s="2">
        <f>COUNTIFS('OB History'!$B:$B,$A$68,'OB History'!U:U, 1)</f>
        <v>0</v>
      </c>
      <c r="AF68" s="2">
        <f>COUNTIFS('OB History'!$B:$B,$A$68,'OB History'!V:V, 1)</f>
        <v>0</v>
      </c>
      <c r="AG68" s="2">
        <f>COUNTIFS('OB History'!$B:$B,$A$68,'OB History'!W:W, 1)</f>
        <v>0</v>
      </c>
      <c r="AH68" s="2">
        <f>COUNTIFS('OB History'!$B:$B,$A$68,'OB History'!X:X, 1)</f>
        <v>2</v>
      </c>
      <c r="AI68" s="2">
        <f>COUNTIFS('OB History'!$B:$B,$A$68,'OB History'!Y:Y, 1)</f>
        <v>2</v>
      </c>
      <c r="AJ68" s="2">
        <f>COUNTIFS('OB History'!$B:$B,$A$68,'OB History'!Z:Z, 1)</f>
        <v>2</v>
      </c>
    </row>
  </sheetData>
  <autoFilter ref="A1:AJ6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2065"/>
  <sheetViews>
    <sheetView workbookViewId="0">
      <pane ySplit="1" topLeftCell="A2017" activePane="bottomLeft" state="frozen"/>
      <selection pane="bottomLeft" activeCell="A2054" sqref="A2054:Z206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252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252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252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252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252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252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252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252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252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252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252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252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252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252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252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252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252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252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252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252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252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252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252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252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260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252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247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10.333333333333334</v>
      </c>
      <c r="AB1565" s="40">
        <f>AVERAGEIFS($I$2:I1565, $B$2:B1565, B1565)</f>
        <v>0.51666666666666661</v>
      </c>
      <c r="AC1565" s="40">
        <f>AVERAGEIFS($J$2:J1565, $B$2:B1565, B1565)</f>
        <v>0.51999999999999991</v>
      </c>
      <c r="AD1565" s="40">
        <f>AVERAGEIFS($D$2:D1565, $B$2:B1565, B1565)</f>
        <v>0.33333333333333331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252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252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186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214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10.5</v>
      </c>
      <c r="AB1622" s="40">
        <f>AVERAGEIFS($I$2:I1622, $B$2:B1622, B1622)</f>
        <v>0.48749999999999993</v>
      </c>
      <c r="AC1622" s="40">
        <f>AVERAGEIFS($J$2:J1622, $B$2:B1622, B1622)</f>
        <v>0.51</v>
      </c>
      <c r="AD1622" s="40">
        <f>AVERAGEIFS($D$2:D1622, $B$2:B1622, B1622)</f>
        <v>0.25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186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248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9.4</v>
      </c>
      <c r="AB1640" s="40">
        <f>AVERAGEIFS($I$2:I1640, $B$2:B1640, B1640)</f>
        <v>0.59</v>
      </c>
      <c r="AC1640" s="40">
        <f>AVERAGEIFS($J$2:J1640, $B$2:B1640, B1640)</f>
        <v>0.57199999999999995</v>
      </c>
      <c r="AD1640" s="40">
        <f>AVERAGEIFS($D$2:D1640, $B$2:B1640, B1640)</f>
        <v>0.4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186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249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250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186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252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9.3333333333333339</v>
      </c>
      <c r="AB1672" s="40">
        <f>AVERAGEIFS($I$2:I1672, $B$2:B1672, B1672)</f>
        <v>0.61666666666666659</v>
      </c>
      <c r="AC1672" s="40">
        <f>AVERAGEIFS($J$2:J1672, $B$2:B1672, B1672)</f>
        <v>0.57833333333333325</v>
      </c>
      <c r="AD1672" s="40">
        <f>AVERAGEIFS($D$2:D1672, $B$2:B1672, B1672)</f>
        <v>0.5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186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247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9.5714285714285712</v>
      </c>
      <c r="AB1688" s="40">
        <f>AVERAGEIFS($I$2:I1688, $B$2:B1688, B1688)</f>
        <v>0.56428571428571428</v>
      </c>
      <c r="AC1688" s="40">
        <f>AVERAGEIFS($J$2:J1688, $B$2:B1688, B1688)</f>
        <v>0.5585714285714285</v>
      </c>
      <c r="AD1688" s="40">
        <f>AVERAGEIFS($D$2:D1688, $B$2:B1688, B1688)</f>
        <v>0.42857142857142855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251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186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186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247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9.75</v>
      </c>
      <c r="AB1710" s="40">
        <f>AVERAGEIFS($I$2:I1710, $B$2:B1710, B1710)</f>
        <v>0.56874999999999998</v>
      </c>
      <c r="AC1710" s="40">
        <f>AVERAGEIFS($J$2:J1710, $B$2:B1710, B1710)</f>
        <v>0.56374999999999997</v>
      </c>
      <c r="AD1710" s="40">
        <f>AVERAGEIFS($D$2:D1710, $B$2:B1710, B1710)</f>
        <v>0.5</v>
      </c>
    </row>
    <row r="1711" spans="1:30" x14ac:dyDescent="0.25">
      <c r="A1711" s="39">
        <v>46226</v>
      </c>
      <c r="B1711" t="s">
        <v>191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252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151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252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247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10.222222222222221</v>
      </c>
      <c r="AB1747" s="40">
        <f>AVERAGEIFS($I$2:I1747, $B$2:B1747, B1747)</f>
        <v>0.58888888888888891</v>
      </c>
      <c r="AC1747" s="40">
        <f>AVERAGEIFS($J$2:J1747, $B$2:B1747, B1747)</f>
        <v>0.56666666666666665</v>
      </c>
      <c r="AD1747" s="40">
        <f>AVERAGEIFS($D$2:D1747, $B$2:B1747, B1747)</f>
        <v>0.55555555555555558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252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186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186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252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151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186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252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252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186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247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9.8000000000000007</v>
      </c>
      <c r="AB1821" s="40">
        <f>AVERAGEIFS($I$2:I1821, $B$2:B1821, B1821)</f>
        <v>0.55499999999999994</v>
      </c>
      <c r="AC1821" s="40">
        <f>AVERAGEIFS($J$2:J1821, $B$2:B1821, B1821)</f>
        <v>0.55000000000000004</v>
      </c>
      <c r="AD1821" s="40">
        <f>AVERAGEIFS($D$2:D1821, $B$2:B1821, B1821)</f>
        <v>0.5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252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186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253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253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252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151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186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254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252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253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186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186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253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186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  <row r="1905" spans="1:30" x14ac:dyDescent="0.25">
      <c r="A1905" s="39">
        <v>46243</v>
      </c>
      <c r="B1905" t="s">
        <v>12</v>
      </c>
      <c r="C1905">
        <v>35</v>
      </c>
      <c r="D1905" s="40">
        <v>1</v>
      </c>
      <c r="E1905">
        <v>5</v>
      </c>
      <c r="F1905">
        <v>3</v>
      </c>
      <c r="G1905">
        <v>21</v>
      </c>
      <c r="H1905">
        <v>11</v>
      </c>
      <c r="I1905">
        <v>0.6</v>
      </c>
      <c r="J1905">
        <v>0.52</v>
      </c>
      <c r="K1905">
        <v>0</v>
      </c>
      <c r="L1905">
        <v>0</v>
      </c>
      <c r="M1905">
        <v>0</v>
      </c>
      <c r="N1905">
        <v>1</v>
      </c>
      <c r="O1905">
        <v>0</v>
      </c>
      <c r="P1905">
        <v>0</v>
      </c>
      <c r="Q1905">
        <v>0</v>
      </c>
      <c r="R1905">
        <v>1</v>
      </c>
      <c r="S1905">
        <v>0</v>
      </c>
      <c r="T1905">
        <v>0</v>
      </c>
      <c r="U1905">
        <v>0</v>
      </c>
      <c r="V1905">
        <v>0</v>
      </c>
      <c r="W1905">
        <v>1</v>
      </c>
      <c r="X1905">
        <v>0</v>
      </c>
      <c r="Y1905">
        <v>0</v>
      </c>
      <c r="Z1905">
        <v>0</v>
      </c>
      <c r="AA1905" s="40">
        <f>AVERAGEIFS($C$2:C1905, $B$2:B1905, B1905)</f>
        <v>25.747474747474747</v>
      </c>
      <c r="AB1905" s="40">
        <f>AVERAGEIFS($I$2:I1905, $B$2:B1905, B1905)</f>
        <v>0.54141414141414146</v>
      </c>
      <c r="AC1905" s="40">
        <f>AVERAGEIFS($J$2:J1905, $B$2:B1905, B1905)</f>
        <v>0.52353535353535385</v>
      </c>
      <c r="AD1905" s="40">
        <f>AVERAGEIFS($D$2:D1905, $B$2:B1905, B1905)</f>
        <v>0.58585858585858586</v>
      </c>
    </row>
    <row r="1906" spans="1:30" x14ac:dyDescent="0.25">
      <c r="A1906" s="39">
        <v>46243</v>
      </c>
      <c r="B1906" t="s">
        <v>186</v>
      </c>
      <c r="C1906">
        <v>24</v>
      </c>
      <c r="D1906" s="40">
        <v>1</v>
      </c>
      <c r="E1906">
        <v>5</v>
      </c>
      <c r="F1906">
        <v>3</v>
      </c>
      <c r="G1906">
        <v>21</v>
      </c>
      <c r="H1906">
        <v>11</v>
      </c>
      <c r="I1906">
        <v>0.6</v>
      </c>
      <c r="J1906">
        <v>0.52</v>
      </c>
      <c r="K1906">
        <v>0</v>
      </c>
      <c r="L1906">
        <v>0</v>
      </c>
      <c r="M1906">
        <v>0</v>
      </c>
      <c r="N1906">
        <v>1</v>
      </c>
      <c r="O1906">
        <v>0</v>
      </c>
      <c r="P1906">
        <v>0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1</v>
      </c>
      <c r="X1906">
        <v>0</v>
      </c>
      <c r="Y1906">
        <v>0</v>
      </c>
      <c r="Z1906">
        <v>0</v>
      </c>
      <c r="AA1906" s="40">
        <f>AVERAGEIFS($C$2:C1906, $B$2:B1906, B1906)</f>
        <v>13.392857142857142</v>
      </c>
      <c r="AB1906" s="40">
        <f>AVERAGEIFS($I$2:I1906, $B$2:B1906, B1906)</f>
        <v>0.61249999999999993</v>
      </c>
      <c r="AC1906" s="40">
        <f>AVERAGEIFS($J$2:J1906, $B$2:B1906, B1906)</f>
        <v>0.55249999999999999</v>
      </c>
      <c r="AD1906" s="40">
        <f>AVERAGEIFS($D$2:D1906, $B$2:B1906, B1906)</f>
        <v>0.6785714285714286</v>
      </c>
    </row>
    <row r="1907" spans="1:30" x14ac:dyDescent="0.25">
      <c r="A1907" s="39">
        <v>46243</v>
      </c>
      <c r="B1907" t="s">
        <v>21</v>
      </c>
      <c r="C1907">
        <v>25</v>
      </c>
      <c r="D1907" s="40">
        <v>1</v>
      </c>
      <c r="E1907">
        <v>5</v>
      </c>
      <c r="F1907">
        <v>3</v>
      </c>
      <c r="G1907">
        <v>21</v>
      </c>
      <c r="H1907">
        <v>11</v>
      </c>
      <c r="I1907">
        <v>0.6</v>
      </c>
      <c r="J1907">
        <v>0.52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 s="40">
        <f>AVERAGEIFS($C$2:C1907, $B$2:B1907, B1907)</f>
        <v>15.318181818181818</v>
      </c>
      <c r="AB1907" s="40">
        <f>AVERAGEIFS($I$2:I1907, $B$2:B1907, B1907)</f>
        <v>0.48363636363636348</v>
      </c>
      <c r="AC1907" s="40">
        <f>AVERAGEIFS($J$2:J1907, $B$2:B1907, B1907)</f>
        <v>0.49249999999999994</v>
      </c>
      <c r="AD1907" s="40">
        <f>AVERAGEIFS($D$2:D1907, $B$2:B1907, B1907)</f>
        <v>0.5</v>
      </c>
    </row>
    <row r="1908" spans="1:30" x14ac:dyDescent="0.25">
      <c r="A1908" s="39">
        <v>46243</v>
      </c>
      <c r="B1908" t="s">
        <v>127</v>
      </c>
      <c r="C1908">
        <v>20</v>
      </c>
      <c r="D1908" s="40">
        <v>1</v>
      </c>
      <c r="E1908">
        <v>5</v>
      </c>
      <c r="F1908">
        <v>3</v>
      </c>
      <c r="G1908">
        <v>21</v>
      </c>
      <c r="H1908">
        <v>11</v>
      </c>
      <c r="I1908">
        <v>0.6</v>
      </c>
      <c r="J1908">
        <v>0.52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1</v>
      </c>
      <c r="X1908">
        <v>0</v>
      </c>
      <c r="Y1908">
        <v>0</v>
      </c>
      <c r="Z1908">
        <v>0</v>
      </c>
      <c r="AA1908" s="40">
        <f>AVERAGEIFS($C$2:C1908, $B$2:B1908, B1908)</f>
        <v>19.8125</v>
      </c>
      <c r="AB1908" s="40">
        <f>AVERAGEIFS($I$2:I1908, $B$2:B1908, B1908)</f>
        <v>0.43162500000000004</v>
      </c>
      <c r="AC1908" s="40">
        <f>AVERAGEIFS($J$2:J1908, $B$2:B1908, B1908)</f>
        <v>0.47050000000000003</v>
      </c>
      <c r="AD1908" s="40">
        <f>AVERAGEIFS($D$2:D1908, $B$2:B1908, B1908)</f>
        <v>0.4375</v>
      </c>
    </row>
    <row r="1909" spans="1:30" x14ac:dyDescent="0.25">
      <c r="A1909" s="39">
        <v>46243</v>
      </c>
      <c r="B1909" t="s">
        <v>5</v>
      </c>
      <c r="C1909">
        <v>19</v>
      </c>
      <c r="D1909" s="40">
        <v>1</v>
      </c>
      <c r="E1909">
        <v>5</v>
      </c>
      <c r="F1909">
        <v>3</v>
      </c>
      <c r="G1909">
        <v>21</v>
      </c>
      <c r="H1909">
        <v>11</v>
      </c>
      <c r="I1909">
        <v>0.6</v>
      </c>
      <c r="J1909">
        <v>0.52</v>
      </c>
      <c r="K1909">
        <v>0</v>
      </c>
      <c r="L1909">
        <v>0</v>
      </c>
      <c r="M1909">
        <v>0</v>
      </c>
      <c r="N1909">
        <v>1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1</v>
      </c>
      <c r="X1909">
        <v>0</v>
      </c>
      <c r="Y1909">
        <v>0</v>
      </c>
      <c r="Z1909">
        <v>0</v>
      </c>
      <c r="AA1909" s="40">
        <f>AVERAGEIFS($C$2:C1909, $B$2:B1909, B1909)</f>
        <v>21.88372093023256</v>
      </c>
      <c r="AB1909" s="40">
        <f>AVERAGEIFS($I$2:I1909, $B$2:B1909, B1909)</f>
        <v>0.4697674418604651</v>
      </c>
      <c r="AC1909" s="40">
        <f>AVERAGEIFS($J$2:J1909, $B$2:B1909, B1909)</f>
        <v>0.48999999999999994</v>
      </c>
      <c r="AD1909" s="40">
        <f>AVERAGEIFS($D$2:D1909, $B$2:B1909, B1909)</f>
        <v>0.41860465116279072</v>
      </c>
    </row>
    <row r="1910" spans="1:30" x14ac:dyDescent="0.25">
      <c r="A1910" s="39">
        <v>46243</v>
      </c>
      <c r="B1910" t="s">
        <v>46</v>
      </c>
      <c r="C1910">
        <v>24</v>
      </c>
      <c r="D1910" s="40">
        <v>1</v>
      </c>
      <c r="E1910">
        <v>5</v>
      </c>
      <c r="F1910">
        <v>3</v>
      </c>
      <c r="G1910">
        <v>21</v>
      </c>
      <c r="H1910">
        <v>11</v>
      </c>
      <c r="I1910">
        <v>0.6</v>
      </c>
      <c r="J1910">
        <v>0.52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0</v>
      </c>
      <c r="Q1910">
        <v>0</v>
      </c>
      <c r="R1910">
        <v>1</v>
      </c>
      <c r="S1910">
        <v>0</v>
      </c>
      <c r="T1910">
        <v>0</v>
      </c>
      <c r="U1910">
        <v>0</v>
      </c>
      <c r="V1910">
        <v>0</v>
      </c>
      <c r="W1910">
        <v>1</v>
      </c>
      <c r="X1910">
        <v>0</v>
      </c>
      <c r="Y1910">
        <v>0</v>
      </c>
      <c r="Z1910">
        <v>0</v>
      </c>
      <c r="AA1910" s="40">
        <f>AVERAGEIFS($C$2:C1910, $B$2:B1910, B1910)</f>
        <v>13.875</v>
      </c>
      <c r="AB1910" s="40">
        <f>AVERAGEIFS($I$2:I1910, $B$2:B1910, B1910)</f>
        <v>0.34375</v>
      </c>
      <c r="AC1910" s="40">
        <f>AVERAGEIFS($J$2:J1910, $B$2:B1910, B1910)</f>
        <v>0.39750000000000002</v>
      </c>
      <c r="AD1910" s="40">
        <f>AVERAGEIFS($D$2:D1910, $B$2:B1910, B1910)</f>
        <v>0.375</v>
      </c>
    </row>
    <row r="1911" spans="1:30" x14ac:dyDescent="0.25">
      <c r="A1911" s="39">
        <v>46243</v>
      </c>
      <c r="B1911" t="s">
        <v>247</v>
      </c>
      <c r="C1911">
        <v>17</v>
      </c>
      <c r="D1911" s="40">
        <v>1</v>
      </c>
      <c r="E1911">
        <v>5</v>
      </c>
      <c r="F1911">
        <v>3</v>
      </c>
      <c r="G1911">
        <v>21</v>
      </c>
      <c r="H1911">
        <v>11</v>
      </c>
      <c r="I1911">
        <v>0.6</v>
      </c>
      <c r="J1911">
        <v>0.52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1</v>
      </c>
      <c r="S1911">
        <v>0</v>
      </c>
      <c r="T1911">
        <v>0</v>
      </c>
      <c r="U1911">
        <v>0</v>
      </c>
      <c r="V1911">
        <v>0</v>
      </c>
      <c r="W1911">
        <v>1</v>
      </c>
      <c r="X1911">
        <v>0</v>
      </c>
      <c r="Y1911">
        <v>0</v>
      </c>
      <c r="Z1911">
        <v>0</v>
      </c>
      <c r="AA1911" s="40">
        <f>AVERAGEIFS($C$2:C1911, $B$2:B1911, B1911)</f>
        <v>10.454545454545455</v>
      </c>
      <c r="AB1911" s="40">
        <f>AVERAGEIFS($I$2:I1911, $B$2:B1911, B1911)</f>
        <v>0.55909090909090908</v>
      </c>
      <c r="AC1911" s="40">
        <f>AVERAGEIFS($J$2:J1911, $B$2:B1911, B1911)</f>
        <v>0.54727272727272724</v>
      </c>
      <c r="AD1911" s="40">
        <f>AVERAGEIFS($D$2:D1911, $B$2:B1911, B1911)</f>
        <v>0.54545454545454541</v>
      </c>
    </row>
    <row r="1912" spans="1:30" x14ac:dyDescent="0.25">
      <c r="A1912" s="39">
        <v>46243</v>
      </c>
      <c r="B1912" t="s">
        <v>253</v>
      </c>
      <c r="C1912">
        <v>14</v>
      </c>
      <c r="D1912" s="40">
        <v>1</v>
      </c>
      <c r="E1912">
        <v>5</v>
      </c>
      <c r="F1912">
        <v>3</v>
      </c>
      <c r="G1912">
        <v>21</v>
      </c>
      <c r="H1912">
        <v>11</v>
      </c>
      <c r="I1912">
        <v>0.6</v>
      </c>
      <c r="J1912">
        <v>0.52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1</v>
      </c>
      <c r="X1912">
        <v>0</v>
      </c>
      <c r="Y1912">
        <v>0</v>
      </c>
      <c r="Z1912">
        <v>0</v>
      </c>
      <c r="AA1912" s="40">
        <f>AVERAGEIFS($C$2:C1912, $B$2:B1912, B1912)</f>
        <v>11.4</v>
      </c>
      <c r="AB1912" s="40">
        <f>AVERAGEIFS($I$2:I1912, $B$2:B1912, B1912)</f>
        <v>0.39</v>
      </c>
      <c r="AC1912" s="40">
        <f>AVERAGEIFS($J$2:J1912, $B$2:B1912, B1912)</f>
        <v>0.41399999999999998</v>
      </c>
      <c r="AD1912" s="40">
        <f>AVERAGEIFS($D$2:D1912, $B$2:B1912, B1912)</f>
        <v>0.4</v>
      </c>
    </row>
    <row r="1913" spans="1:30" x14ac:dyDescent="0.25">
      <c r="A1913" s="39">
        <v>46243</v>
      </c>
      <c r="B1913" t="s">
        <v>29</v>
      </c>
      <c r="C1913">
        <v>14</v>
      </c>
      <c r="D1913" s="40">
        <v>0</v>
      </c>
      <c r="E1913">
        <v>5</v>
      </c>
      <c r="F1913">
        <v>2</v>
      </c>
      <c r="G1913">
        <v>21</v>
      </c>
      <c r="H1913">
        <v>10</v>
      </c>
      <c r="I1913">
        <v>0.4</v>
      </c>
      <c r="J1913">
        <v>0.48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1</v>
      </c>
      <c r="AA1913" s="40">
        <f>AVERAGEIFS($C$2:C1913, $B$2:B1913, B1913)</f>
        <v>11.890909090909091</v>
      </c>
      <c r="AB1913" s="40">
        <f>AVERAGEIFS($I$2:I1913, $B$2:B1913, B1913)</f>
        <v>0.49727272727272737</v>
      </c>
      <c r="AC1913" s="40">
        <f>AVERAGEIFS($J$2:J1913, $B$2:B1913, B1913)</f>
        <v>0.49490909090909091</v>
      </c>
      <c r="AD1913" s="40">
        <f>AVERAGEIFS($D$2:D1913, $B$2:B1913, B1913)</f>
        <v>0.58181818181818179</v>
      </c>
    </row>
    <row r="1914" spans="1:30" x14ac:dyDescent="0.25">
      <c r="A1914" s="39">
        <v>46243</v>
      </c>
      <c r="B1914" t="s">
        <v>23</v>
      </c>
      <c r="C1914">
        <v>11</v>
      </c>
      <c r="D1914" s="40">
        <v>0</v>
      </c>
      <c r="E1914">
        <v>5</v>
      </c>
      <c r="F1914">
        <v>2</v>
      </c>
      <c r="G1914">
        <v>21</v>
      </c>
      <c r="H1914">
        <v>10</v>
      </c>
      <c r="I1914">
        <v>0.4</v>
      </c>
      <c r="J1914">
        <v>0.48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1</v>
      </c>
      <c r="Y1914">
        <v>0</v>
      </c>
      <c r="Z1914">
        <v>1</v>
      </c>
      <c r="AA1914" s="40">
        <f>AVERAGEIFS($C$2:C1914, $B$2:B1914, B1914)</f>
        <v>11.352272727272727</v>
      </c>
      <c r="AB1914" s="40">
        <f>AVERAGEIFS($I$2:I1914, $B$2:B1914, B1914)</f>
        <v>0.46704545454545454</v>
      </c>
      <c r="AC1914" s="40">
        <f>AVERAGEIFS($J$2:J1914, $B$2:B1914, B1914)</f>
        <v>0.48806818181818196</v>
      </c>
      <c r="AD1914" s="40">
        <f>AVERAGEIFS($D$2:D1914, $B$2:B1914, B1914)</f>
        <v>0.43181818181818182</v>
      </c>
    </row>
    <row r="1915" spans="1:30" x14ac:dyDescent="0.25">
      <c r="A1915" s="39">
        <v>46243</v>
      </c>
      <c r="B1915" t="s">
        <v>14</v>
      </c>
      <c r="C1915">
        <v>30</v>
      </c>
      <c r="D1915" s="40">
        <v>0</v>
      </c>
      <c r="E1915">
        <v>5</v>
      </c>
      <c r="F1915">
        <v>2</v>
      </c>
      <c r="G1915">
        <v>21</v>
      </c>
      <c r="H1915">
        <v>10</v>
      </c>
      <c r="I1915">
        <v>0.4</v>
      </c>
      <c r="J1915">
        <v>0.48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1</v>
      </c>
      <c r="AA1915" s="40">
        <f>AVERAGEIFS($C$2:C1915, $B$2:B1915, B1915)</f>
        <v>23.050847457627118</v>
      </c>
      <c r="AB1915" s="40">
        <f>AVERAGEIFS($I$2:I1915, $B$2:B1915, B1915)</f>
        <v>0.44237288135593222</v>
      </c>
      <c r="AC1915" s="40">
        <f>AVERAGEIFS($J$2:J1915, $B$2:B1915, B1915)</f>
        <v>0.47406779661016946</v>
      </c>
      <c r="AD1915" s="40">
        <f>AVERAGEIFS($D$2:D1915, $B$2:B1915, B1915)</f>
        <v>0.38983050847457629</v>
      </c>
    </row>
    <row r="1916" spans="1:30" x14ac:dyDescent="0.25">
      <c r="A1916" s="39">
        <v>46243</v>
      </c>
      <c r="B1916" t="s">
        <v>13</v>
      </c>
      <c r="C1916">
        <v>27</v>
      </c>
      <c r="D1916" s="40">
        <v>0</v>
      </c>
      <c r="E1916">
        <v>5</v>
      </c>
      <c r="F1916">
        <v>2</v>
      </c>
      <c r="G1916">
        <v>21</v>
      </c>
      <c r="H1916">
        <v>10</v>
      </c>
      <c r="I1916">
        <v>0.4</v>
      </c>
      <c r="J1916">
        <v>0.48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1</v>
      </c>
      <c r="Y1916">
        <v>0</v>
      </c>
      <c r="Z1916">
        <v>1</v>
      </c>
      <c r="AA1916" s="40">
        <f>AVERAGEIFS($C$2:C1916, $B$2:B1916, B1916)</f>
        <v>23.50632911392405</v>
      </c>
      <c r="AB1916" s="40">
        <f>AVERAGEIFS($I$2:I1916, $B$2:B1916, B1916)</f>
        <v>0.45443037974683542</v>
      </c>
      <c r="AC1916" s="40">
        <f>AVERAGEIFS($J$2:J1916, $B$2:B1916, B1916)</f>
        <v>0.4745569620253165</v>
      </c>
      <c r="AD1916" s="40">
        <f>AVERAGEIFS($D$2:D1916, $B$2:B1916, B1916)</f>
        <v>0.43037974683544306</v>
      </c>
    </row>
    <row r="1917" spans="1:30" x14ac:dyDescent="0.25">
      <c r="A1917" s="39">
        <v>46243</v>
      </c>
      <c r="B1917" t="s">
        <v>32</v>
      </c>
      <c r="C1917">
        <v>26</v>
      </c>
      <c r="D1917" s="40">
        <v>0</v>
      </c>
      <c r="E1917">
        <v>5</v>
      </c>
      <c r="F1917">
        <v>2</v>
      </c>
      <c r="G1917">
        <v>21</v>
      </c>
      <c r="H1917">
        <v>10</v>
      </c>
      <c r="I1917">
        <v>0.4</v>
      </c>
      <c r="J1917">
        <v>0.48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1</v>
      </c>
      <c r="Y1917">
        <v>0</v>
      </c>
      <c r="Z1917">
        <v>1</v>
      </c>
      <c r="AA1917" s="40">
        <f>AVERAGEIFS($C$2:C1917, $B$2:B1917, B1917)</f>
        <v>10.454545454545455</v>
      </c>
      <c r="AB1917" s="40">
        <f>AVERAGEIFS($I$2:I1917, $B$2:B1917, B1917)</f>
        <v>0.42954545454545445</v>
      </c>
      <c r="AC1917" s="40">
        <f>AVERAGEIFS($J$2:J1917, $B$2:B1917, B1917)</f>
        <v>0.46636363636363637</v>
      </c>
      <c r="AD1917" s="40">
        <f>AVERAGEIFS($D$2:D1917, $B$2:B1917, B1917)</f>
        <v>0.43181818181818182</v>
      </c>
    </row>
    <row r="1918" spans="1:30" x14ac:dyDescent="0.25">
      <c r="A1918" s="39">
        <v>46243</v>
      </c>
      <c r="B1918" t="s">
        <v>90</v>
      </c>
      <c r="C1918">
        <v>44</v>
      </c>
      <c r="D1918" s="40">
        <v>0</v>
      </c>
      <c r="E1918">
        <v>5</v>
      </c>
      <c r="F1918">
        <v>2</v>
      </c>
      <c r="G1918">
        <v>21</v>
      </c>
      <c r="H1918">
        <v>10</v>
      </c>
      <c r="I1918">
        <v>0.4</v>
      </c>
      <c r="J1918">
        <v>0.48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1</v>
      </c>
      <c r="Y1918">
        <v>0</v>
      </c>
      <c r="Z1918">
        <v>1</v>
      </c>
      <c r="AA1918" s="40">
        <f>AVERAGEIFS($C$2:C1918, $B$2:B1918, B1918)</f>
        <v>22.470588235294116</v>
      </c>
      <c r="AB1918" s="40">
        <f>AVERAGEIFS($I$2:I1918, $B$2:B1918, B1918)</f>
        <v>0.58088235294117641</v>
      </c>
      <c r="AC1918" s="40">
        <f>AVERAGEIFS($J$2:J1918, $B$2:B1918, B1918)</f>
        <v>0.54382352941176459</v>
      </c>
      <c r="AD1918" s="40">
        <f>AVERAGEIFS($D$2:D1918, $B$2:B1918, B1918)</f>
        <v>0.6470588235294118</v>
      </c>
    </row>
    <row r="1919" spans="1:30" x14ac:dyDescent="0.25">
      <c r="A1919" s="39">
        <v>46243</v>
      </c>
      <c r="B1919" t="s">
        <v>133</v>
      </c>
      <c r="C1919">
        <v>18</v>
      </c>
      <c r="D1919" s="40">
        <v>0</v>
      </c>
      <c r="E1919">
        <v>5</v>
      </c>
      <c r="F1919">
        <v>2</v>
      </c>
      <c r="G1919">
        <v>21</v>
      </c>
      <c r="H1919">
        <v>10</v>
      </c>
      <c r="I1919">
        <v>0.4</v>
      </c>
      <c r="J1919">
        <v>0.48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1</v>
      </c>
      <c r="Y1919">
        <v>0</v>
      </c>
      <c r="Z1919">
        <v>1</v>
      </c>
      <c r="AA1919" s="40">
        <f>AVERAGEIFS($C$2:C1919, $B$2:B1919, B1919)</f>
        <v>12.9375</v>
      </c>
      <c r="AB1919" s="40">
        <f>AVERAGEIFS($I$2:I1919, $B$2:B1919, B1919)</f>
        <v>0.484375</v>
      </c>
      <c r="AC1919" s="40">
        <f>AVERAGEIFS($J$2:J1919, $B$2:B1919, B1919)</f>
        <v>0.49187500000000006</v>
      </c>
      <c r="AD1919" s="40">
        <f>AVERAGEIFS($D$2:D1919, $B$2:B1919, B1919)</f>
        <v>0.375</v>
      </c>
    </row>
    <row r="1920" spans="1:30" x14ac:dyDescent="0.25">
      <c r="A1920" s="39">
        <v>46243</v>
      </c>
      <c r="B1920" t="s">
        <v>120</v>
      </c>
      <c r="C1920">
        <v>23</v>
      </c>
      <c r="D1920" s="40">
        <v>0</v>
      </c>
      <c r="E1920">
        <v>5</v>
      </c>
      <c r="F1920">
        <v>2</v>
      </c>
      <c r="G1920">
        <v>21</v>
      </c>
      <c r="H1920">
        <v>10</v>
      </c>
      <c r="I1920">
        <v>0.4</v>
      </c>
      <c r="J1920">
        <v>0.48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 s="40">
        <f>AVERAGEIFS($C$2:C1920, $B$2:B1920, B1920)</f>
        <v>14.289473684210526</v>
      </c>
      <c r="AB1920" s="40">
        <f>AVERAGEIFS($I$2:I1920, $B$2:B1920, B1920)</f>
        <v>0.49644736842105258</v>
      </c>
      <c r="AC1920" s="40">
        <f>AVERAGEIFS($J$2:J1920, $B$2:B1920, B1920)</f>
        <v>0.49539473684210517</v>
      </c>
      <c r="AD1920" s="40">
        <f>AVERAGEIFS($D$2:D1920, $B$2:B1920, B1920)</f>
        <v>0.46052631578947367</v>
      </c>
    </row>
    <row r="1921" spans="1:30" x14ac:dyDescent="0.25">
      <c r="A1921" s="39">
        <v>46246</v>
      </c>
      <c r="B1921" t="s">
        <v>90</v>
      </c>
      <c r="C1921">
        <v>30</v>
      </c>
      <c r="D1921" s="40">
        <v>1</v>
      </c>
      <c r="E1921">
        <v>5</v>
      </c>
      <c r="F1921">
        <v>3</v>
      </c>
      <c r="G1921">
        <v>22</v>
      </c>
      <c r="H1921">
        <v>11</v>
      </c>
      <c r="I1921">
        <v>0.6</v>
      </c>
      <c r="J1921">
        <v>0.5</v>
      </c>
      <c r="K1921">
        <v>1</v>
      </c>
      <c r="L1921">
        <v>0</v>
      </c>
      <c r="M1921">
        <v>0</v>
      </c>
      <c r="N1921">
        <v>1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 s="40">
        <f>AVERAGEIFS($C$2:C1921, $B$2:B1921, B1921)</f>
        <v>22.685714285714287</v>
      </c>
      <c r="AB1921" s="40">
        <f>AVERAGEIFS($I$2:I1921, $B$2:B1921, B1921)</f>
        <v>0.58142857142857141</v>
      </c>
      <c r="AC1921" s="40">
        <f>AVERAGEIFS($J$2:J1921, $B$2:B1921, B1921)</f>
        <v>0.54257142857142837</v>
      </c>
      <c r="AD1921" s="40">
        <f>AVERAGEIFS($D$2:D1921, $B$2:B1921, B1921)</f>
        <v>0.65714285714285714</v>
      </c>
    </row>
    <row r="1922" spans="1:30" x14ac:dyDescent="0.25">
      <c r="A1922" s="39">
        <v>46246</v>
      </c>
      <c r="B1922" t="s">
        <v>120</v>
      </c>
      <c r="C1922">
        <v>26</v>
      </c>
      <c r="D1922" s="40">
        <v>1</v>
      </c>
      <c r="E1922">
        <v>5</v>
      </c>
      <c r="F1922">
        <v>3</v>
      </c>
      <c r="G1922">
        <v>22</v>
      </c>
      <c r="H1922">
        <v>11</v>
      </c>
      <c r="I1922">
        <v>0.6</v>
      </c>
      <c r="J1922">
        <v>0.5</v>
      </c>
      <c r="K1922">
        <v>1</v>
      </c>
      <c r="L1922">
        <v>0</v>
      </c>
      <c r="M1922">
        <v>0</v>
      </c>
      <c r="N1922">
        <v>1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 s="40">
        <f>AVERAGEIFS($C$2:C1922, $B$2:B1922, B1922)</f>
        <v>14.441558441558442</v>
      </c>
      <c r="AB1922" s="40">
        <f>AVERAGEIFS($I$2:I1922, $B$2:B1922, B1922)</f>
        <v>0.49779220779220779</v>
      </c>
      <c r="AC1922" s="40">
        <f>AVERAGEIFS($J$2:J1922, $B$2:B1922, B1922)</f>
        <v>0.49545454545454537</v>
      </c>
      <c r="AD1922" s="40">
        <f>AVERAGEIFS($D$2:D1922, $B$2:B1922, B1922)</f>
        <v>0.46753246753246752</v>
      </c>
    </row>
    <row r="1923" spans="1:30" x14ac:dyDescent="0.25">
      <c r="A1923" s="39">
        <v>46246</v>
      </c>
      <c r="B1923" t="s">
        <v>13</v>
      </c>
      <c r="C1923">
        <v>24</v>
      </c>
      <c r="D1923" s="40">
        <v>1</v>
      </c>
      <c r="E1923">
        <v>5</v>
      </c>
      <c r="F1923">
        <v>3</v>
      </c>
      <c r="G1923">
        <v>22</v>
      </c>
      <c r="H1923">
        <v>11</v>
      </c>
      <c r="I1923">
        <v>0.6</v>
      </c>
      <c r="J1923">
        <v>0.5</v>
      </c>
      <c r="K1923">
        <v>1</v>
      </c>
      <c r="L1923">
        <v>0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1</v>
      </c>
      <c r="Z1923">
        <v>0</v>
      </c>
      <c r="AA1923" s="40">
        <f>AVERAGEIFS($C$2:C1923, $B$2:B1923, B1923)</f>
        <v>23.512499999999999</v>
      </c>
      <c r="AB1923" s="40">
        <f>AVERAGEIFS($I$2:I1923, $B$2:B1923, B1923)</f>
        <v>0.45624999999999999</v>
      </c>
      <c r="AC1923" s="40">
        <f>AVERAGEIFS($J$2:J1923, $B$2:B1923, B1923)</f>
        <v>0.47487500000000005</v>
      </c>
      <c r="AD1923" s="40">
        <f>AVERAGEIFS($D$2:D1923, $B$2:B1923, B1923)</f>
        <v>0.4375</v>
      </c>
    </row>
    <row r="1924" spans="1:30" x14ac:dyDescent="0.25">
      <c r="A1924" s="39">
        <v>46246</v>
      </c>
      <c r="B1924" t="s">
        <v>113</v>
      </c>
      <c r="C1924">
        <v>24</v>
      </c>
      <c r="D1924" s="40">
        <v>1</v>
      </c>
      <c r="E1924">
        <v>5</v>
      </c>
      <c r="F1924">
        <v>3</v>
      </c>
      <c r="G1924">
        <v>22</v>
      </c>
      <c r="H1924">
        <v>11</v>
      </c>
      <c r="I1924">
        <v>0.6</v>
      </c>
      <c r="J1924">
        <v>0.5</v>
      </c>
      <c r="K1924">
        <v>1</v>
      </c>
      <c r="L1924">
        <v>0</v>
      </c>
      <c r="M1924">
        <v>0</v>
      </c>
      <c r="N1924">
        <v>1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 s="40">
        <f>AVERAGEIFS($C$2:C1924, $B$2:B1924, B1924)</f>
        <v>21.292682926829269</v>
      </c>
      <c r="AB1924" s="40">
        <f>AVERAGEIFS($I$2:I1924, $B$2:B1924, B1924)</f>
        <v>0.54560975609756102</v>
      </c>
      <c r="AC1924" s="40">
        <f>AVERAGEIFS($J$2:J1924, $B$2:B1924, B1924)</f>
        <v>0.51829268292682928</v>
      </c>
      <c r="AD1924" s="40">
        <f>AVERAGEIFS($D$2:D1924, $B$2:B1924, B1924)</f>
        <v>0.58536585365853655</v>
      </c>
    </row>
    <row r="1925" spans="1:30" x14ac:dyDescent="0.25">
      <c r="A1925" s="39">
        <v>46246</v>
      </c>
      <c r="B1925" t="s">
        <v>253</v>
      </c>
      <c r="C1925">
        <v>13</v>
      </c>
      <c r="D1925" s="40">
        <v>1</v>
      </c>
      <c r="E1925">
        <v>5</v>
      </c>
      <c r="F1925">
        <v>3</v>
      </c>
      <c r="G1925">
        <v>22</v>
      </c>
      <c r="H1925">
        <v>11</v>
      </c>
      <c r="I1925">
        <v>0.6</v>
      </c>
      <c r="J1925">
        <v>0.5</v>
      </c>
      <c r="K1925">
        <v>1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 s="40">
        <f>AVERAGEIFS($C$2:C1925, $B$2:B1925, B1925)</f>
        <v>11.666666666666666</v>
      </c>
      <c r="AB1925" s="40">
        <f>AVERAGEIFS($I$2:I1925, $B$2:B1925, B1925)</f>
        <v>0.42500000000000004</v>
      </c>
      <c r="AC1925" s="40">
        <f>AVERAGEIFS($J$2:J1925, $B$2:B1925, B1925)</f>
        <v>0.42833333333333329</v>
      </c>
      <c r="AD1925" s="40">
        <f>AVERAGEIFS($D$2:D1925, $B$2:B1925, B1925)</f>
        <v>0.5</v>
      </c>
    </row>
    <row r="1926" spans="1:30" x14ac:dyDescent="0.25">
      <c r="A1926" s="39">
        <v>46246</v>
      </c>
      <c r="B1926" t="s">
        <v>23</v>
      </c>
      <c r="C1926">
        <v>11</v>
      </c>
      <c r="D1926" s="40">
        <v>1</v>
      </c>
      <c r="E1926">
        <v>5</v>
      </c>
      <c r="F1926">
        <v>3</v>
      </c>
      <c r="G1926">
        <v>22</v>
      </c>
      <c r="H1926">
        <v>11</v>
      </c>
      <c r="I1926">
        <v>0.6</v>
      </c>
      <c r="J1926">
        <v>0.5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0</v>
      </c>
      <c r="AA1926" s="40">
        <f>AVERAGEIFS($C$2:C1926, $B$2:B1926, B1926)</f>
        <v>11.348314606741573</v>
      </c>
      <c r="AB1926" s="40">
        <f>AVERAGEIFS($I$2:I1926, $B$2:B1926, B1926)</f>
        <v>0.46853932584269664</v>
      </c>
      <c r="AC1926" s="40">
        <f>AVERAGEIFS($J$2:J1926, $B$2:B1926, B1926)</f>
        <v>0.48820224719101135</v>
      </c>
      <c r="AD1926" s="40">
        <f>AVERAGEIFS($D$2:D1926, $B$2:B1926, B1926)</f>
        <v>0.43820224719101125</v>
      </c>
    </row>
    <row r="1927" spans="1:30" x14ac:dyDescent="0.25">
      <c r="A1927" s="39">
        <v>46246</v>
      </c>
      <c r="B1927" t="s">
        <v>257</v>
      </c>
      <c r="C1927">
        <v>6</v>
      </c>
      <c r="D1927" s="40">
        <v>1</v>
      </c>
      <c r="E1927">
        <v>5</v>
      </c>
      <c r="F1927">
        <v>3</v>
      </c>
      <c r="G1927">
        <v>22</v>
      </c>
      <c r="H1927">
        <v>11</v>
      </c>
      <c r="I1927">
        <v>0.6</v>
      </c>
      <c r="J1927">
        <v>0.5</v>
      </c>
      <c r="K1927">
        <v>1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1</v>
      </c>
      <c r="Z1927">
        <v>0</v>
      </c>
      <c r="AA1927" s="40">
        <f>AVERAGEIFS($C$2:C1927, $B$2:B1927, B1927)</f>
        <v>6</v>
      </c>
      <c r="AB1927" s="40">
        <f>AVERAGEIFS($I$2:I1927, $B$2:B1927, B1927)</f>
        <v>0.6</v>
      </c>
      <c r="AC1927" s="40">
        <f>AVERAGEIFS($J$2:J1927, $B$2:B1927, B1927)</f>
        <v>0.5</v>
      </c>
      <c r="AD1927" s="40">
        <f>AVERAGEIFS($D$2:D1927, $B$2:B1927, B1927)</f>
        <v>1</v>
      </c>
    </row>
    <row r="1928" spans="1:30" x14ac:dyDescent="0.25">
      <c r="A1928" s="39">
        <v>46246</v>
      </c>
      <c r="B1928" t="s">
        <v>15</v>
      </c>
      <c r="C1928">
        <v>38</v>
      </c>
      <c r="D1928" s="40">
        <v>0</v>
      </c>
      <c r="E1928">
        <v>5</v>
      </c>
      <c r="F1928">
        <v>2</v>
      </c>
      <c r="G1928">
        <v>22</v>
      </c>
      <c r="H1928">
        <v>11</v>
      </c>
      <c r="I1928">
        <v>0.4</v>
      </c>
      <c r="J1928">
        <v>0.5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1</v>
      </c>
      <c r="Y1928">
        <v>0</v>
      </c>
      <c r="Z1928">
        <v>1</v>
      </c>
      <c r="AA1928" s="40">
        <f>AVERAGEIFS($C$2:C1928, $B$2:B1928, B1928)</f>
        <v>24.939024390243901</v>
      </c>
      <c r="AB1928" s="40">
        <f>AVERAGEIFS($I$2:I1928, $B$2:B1928, B1928)</f>
        <v>0.46646341463414637</v>
      </c>
      <c r="AC1928" s="40">
        <f>AVERAGEIFS($J$2:J1928, $B$2:B1928, B1928)</f>
        <v>0.49792682926829251</v>
      </c>
      <c r="AD1928" s="40">
        <f>AVERAGEIFS($D$2:D1928, $B$2:B1928, B1928)</f>
        <v>0.3902439024390244</v>
      </c>
    </row>
    <row r="1929" spans="1:30" x14ac:dyDescent="0.25">
      <c r="A1929" s="39">
        <v>46246</v>
      </c>
      <c r="B1929" t="s">
        <v>5</v>
      </c>
      <c r="C1929">
        <v>25</v>
      </c>
      <c r="D1929" s="40">
        <v>0</v>
      </c>
      <c r="E1929">
        <v>5</v>
      </c>
      <c r="F1929">
        <v>2</v>
      </c>
      <c r="G1929">
        <v>22</v>
      </c>
      <c r="H1929">
        <v>11</v>
      </c>
      <c r="I1929">
        <v>0.4</v>
      </c>
      <c r="J1929">
        <v>0.5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1</v>
      </c>
      <c r="AA1929" s="40">
        <f>AVERAGEIFS($C$2:C1929, $B$2:B1929, B1929)</f>
        <v>21.954545454545453</v>
      </c>
      <c r="AB1929" s="40">
        <f>AVERAGEIFS($I$2:I1929, $B$2:B1929, B1929)</f>
        <v>0.46818181818181814</v>
      </c>
      <c r="AC1929" s="40">
        <f>AVERAGEIFS($J$2:J1929, $B$2:B1929, B1929)</f>
        <v>0.49022727272727268</v>
      </c>
      <c r="AD1929" s="40">
        <f>AVERAGEIFS($D$2:D1929, $B$2:B1929, B1929)</f>
        <v>0.40909090909090912</v>
      </c>
    </row>
    <row r="1930" spans="1:30" x14ac:dyDescent="0.25">
      <c r="A1930" s="39">
        <v>46246</v>
      </c>
      <c r="B1930" t="s">
        <v>186</v>
      </c>
      <c r="C1930">
        <v>19</v>
      </c>
      <c r="D1930" s="40">
        <v>0</v>
      </c>
      <c r="E1930">
        <v>5</v>
      </c>
      <c r="F1930">
        <v>2</v>
      </c>
      <c r="G1930">
        <v>22</v>
      </c>
      <c r="H1930">
        <v>11</v>
      </c>
      <c r="I1930">
        <v>0.4</v>
      </c>
      <c r="J1930">
        <v>0.5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0</v>
      </c>
      <c r="Z1930">
        <v>1</v>
      </c>
      <c r="AA1930" s="40">
        <f>AVERAGEIFS($C$2:C1930, $B$2:B1930, B1930)</f>
        <v>13.586206896551724</v>
      </c>
      <c r="AB1930" s="40">
        <f>AVERAGEIFS($I$2:I1930, $B$2:B1930, B1930)</f>
        <v>0.60517241379310338</v>
      </c>
      <c r="AC1930" s="40">
        <f>AVERAGEIFS($J$2:J1930, $B$2:B1930, B1930)</f>
        <v>0.55068965517241375</v>
      </c>
      <c r="AD1930" s="40">
        <f>AVERAGEIFS($D$2:D1930, $B$2:B1930, B1930)</f>
        <v>0.65517241379310343</v>
      </c>
    </row>
    <row r="1931" spans="1:30" x14ac:dyDescent="0.25">
      <c r="A1931" s="39">
        <v>46246</v>
      </c>
      <c r="B1931" t="s">
        <v>32</v>
      </c>
      <c r="C1931">
        <v>12</v>
      </c>
      <c r="D1931" s="40">
        <v>0</v>
      </c>
      <c r="E1931">
        <v>5</v>
      </c>
      <c r="F1931">
        <v>2</v>
      </c>
      <c r="G1931">
        <v>22</v>
      </c>
      <c r="H1931">
        <v>11</v>
      </c>
      <c r="I1931">
        <v>0.4</v>
      </c>
      <c r="J1931">
        <v>0.5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0</v>
      </c>
      <c r="Z1931">
        <v>1</v>
      </c>
      <c r="AA1931" s="40">
        <f>AVERAGEIFS($C$2:C1931, $B$2:B1931, B1931)</f>
        <v>10.488888888888889</v>
      </c>
      <c r="AB1931" s="40">
        <f>AVERAGEIFS($I$2:I1931, $B$2:B1931, B1931)</f>
        <v>0.42888888888888876</v>
      </c>
      <c r="AC1931" s="40">
        <f>AVERAGEIFS($J$2:J1931, $B$2:B1931, B1931)</f>
        <v>0.46711111111111109</v>
      </c>
      <c r="AD1931" s="40">
        <f>AVERAGEIFS($D$2:D1931, $B$2:B1931, B1931)</f>
        <v>0.42222222222222222</v>
      </c>
    </row>
    <row r="1932" spans="1:30" x14ac:dyDescent="0.25">
      <c r="A1932" s="39">
        <v>46246</v>
      </c>
      <c r="B1932" t="s">
        <v>111</v>
      </c>
      <c r="C1932">
        <v>12</v>
      </c>
      <c r="D1932" s="40">
        <v>0</v>
      </c>
      <c r="E1932">
        <v>5</v>
      </c>
      <c r="F1932">
        <v>2</v>
      </c>
      <c r="G1932">
        <v>22</v>
      </c>
      <c r="H1932">
        <v>11</v>
      </c>
      <c r="I1932">
        <v>0.4</v>
      </c>
      <c r="J1932">
        <v>0.5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1</v>
      </c>
      <c r="Y1932">
        <v>0</v>
      </c>
      <c r="Z1932">
        <v>1</v>
      </c>
      <c r="AA1932" s="40">
        <f>AVERAGEIFS($C$2:C1932, $B$2:B1932, B1932)</f>
        <v>12.619047619047619</v>
      </c>
      <c r="AB1932" s="40">
        <f>AVERAGEIFS($I$2:I1932, $B$2:B1932, B1932)</f>
        <v>0.48095238095238091</v>
      </c>
      <c r="AC1932" s="40">
        <f>AVERAGEIFS($J$2:J1932, $B$2:B1932, B1932)</f>
        <v>0.5033333333333333</v>
      </c>
      <c r="AD1932" s="40">
        <f>AVERAGEIFS($D$2:D1932, $B$2:B1932, B1932)</f>
        <v>0.49206349206349204</v>
      </c>
    </row>
    <row r="1933" spans="1:30" x14ac:dyDescent="0.25">
      <c r="A1933" s="39">
        <v>46246</v>
      </c>
      <c r="B1933" t="s">
        <v>64</v>
      </c>
      <c r="C1933">
        <v>11</v>
      </c>
      <c r="D1933" s="40">
        <v>0</v>
      </c>
      <c r="E1933">
        <v>5</v>
      </c>
      <c r="F1933">
        <v>2</v>
      </c>
      <c r="G1933">
        <v>22</v>
      </c>
      <c r="H1933">
        <v>11</v>
      </c>
      <c r="I1933">
        <v>0.4</v>
      </c>
      <c r="J1933">
        <v>0.5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1</v>
      </c>
      <c r="Y1933">
        <v>0</v>
      </c>
      <c r="Z1933">
        <v>1</v>
      </c>
      <c r="AA1933" s="40">
        <f>AVERAGEIFS($C$2:C1933, $B$2:B1933, B1933)</f>
        <v>16.307692307692307</v>
      </c>
      <c r="AB1933" s="40">
        <f>AVERAGEIFS($I$2:I1933, $B$2:B1933, B1933)</f>
        <v>0.5346153846153846</v>
      </c>
      <c r="AC1933" s="40">
        <f>AVERAGEIFS($J$2:J1933, $B$2:B1933, B1933)</f>
        <v>0.5130769230769231</v>
      </c>
      <c r="AD1933" s="40">
        <f>AVERAGEIFS($D$2:D1933, $B$2:B1933, B1933)</f>
        <v>0.53846153846153844</v>
      </c>
    </row>
    <row r="1934" spans="1:30" x14ac:dyDescent="0.25">
      <c r="A1934" s="39">
        <v>46246</v>
      </c>
      <c r="B1934" t="s">
        <v>258</v>
      </c>
      <c r="C1934">
        <v>8</v>
      </c>
      <c r="D1934" s="40">
        <v>0</v>
      </c>
      <c r="E1934">
        <v>5</v>
      </c>
      <c r="F1934">
        <v>2</v>
      </c>
      <c r="G1934">
        <v>22</v>
      </c>
      <c r="H1934">
        <v>11</v>
      </c>
      <c r="I1934">
        <v>0.4</v>
      </c>
      <c r="J1934">
        <v>0.5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1</v>
      </c>
      <c r="Y1934">
        <v>0</v>
      </c>
      <c r="Z1934">
        <v>1</v>
      </c>
      <c r="AA1934" s="40">
        <f>AVERAGEIFS($C$2:C1934, $B$2:B1934, B1934)</f>
        <v>8</v>
      </c>
      <c r="AB1934" s="40">
        <f>AVERAGEIFS($I$2:I1934, $B$2:B1934, B1934)</f>
        <v>0.4</v>
      </c>
      <c r="AC1934" s="40">
        <f>AVERAGEIFS($J$2:J1934, $B$2:B1934, B1934)</f>
        <v>0.5</v>
      </c>
      <c r="AD1934" s="40">
        <f>AVERAGEIFS($D$2:D1934, $B$2:B1934, B1934)</f>
        <v>0</v>
      </c>
    </row>
    <row r="1935" spans="1:30" x14ac:dyDescent="0.25">
      <c r="A1935" s="39">
        <v>46248</v>
      </c>
      <c r="B1935" t="s">
        <v>253</v>
      </c>
      <c r="C1935">
        <v>6</v>
      </c>
      <c r="D1935" s="40">
        <v>1</v>
      </c>
      <c r="E1935">
        <v>4</v>
      </c>
      <c r="F1935">
        <v>3</v>
      </c>
      <c r="G1935">
        <v>17</v>
      </c>
      <c r="H1935">
        <v>10</v>
      </c>
      <c r="I1935">
        <v>0.75</v>
      </c>
      <c r="J1935">
        <v>0.59</v>
      </c>
      <c r="K1935">
        <v>1</v>
      </c>
      <c r="L1935">
        <v>0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 s="40">
        <f>AVERAGEIFS($C$2:C1935, $B$2:B1935, B1935)</f>
        <v>10.857142857142858</v>
      </c>
      <c r="AB1935" s="40">
        <f>AVERAGEIFS($I$2:I1935, $B$2:B1935, B1935)</f>
        <v>0.47142857142857147</v>
      </c>
      <c r="AC1935" s="40">
        <f>AVERAGEIFS($J$2:J1935, $B$2:B1935, B1935)</f>
        <v>0.4514285714285714</v>
      </c>
      <c r="AD1935" s="40">
        <f>AVERAGEIFS($D$2:D1935, $B$2:B1935, B1935)</f>
        <v>0.5714285714285714</v>
      </c>
    </row>
    <row r="1936" spans="1:30" x14ac:dyDescent="0.25">
      <c r="A1936" s="39">
        <v>46248</v>
      </c>
      <c r="B1936" t="s">
        <v>12</v>
      </c>
      <c r="C1936">
        <v>21</v>
      </c>
      <c r="D1936" s="40">
        <v>1</v>
      </c>
      <c r="E1936">
        <v>4</v>
      </c>
      <c r="F1936">
        <v>3</v>
      </c>
      <c r="G1936">
        <v>17</v>
      </c>
      <c r="H1936">
        <v>10</v>
      </c>
      <c r="I1936">
        <v>0.75</v>
      </c>
      <c r="J1936">
        <v>0.59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 s="40">
        <f>AVERAGEIFS($C$2:C1936, $B$2:B1936, B1936)</f>
        <v>25.7</v>
      </c>
      <c r="AB1936" s="40">
        <f>AVERAGEIFS($I$2:I1936, $B$2:B1936, B1936)</f>
        <v>0.54350000000000009</v>
      </c>
      <c r="AC1936" s="40">
        <f>AVERAGEIFS($J$2:J1936, $B$2:B1936, B1936)</f>
        <v>0.52420000000000033</v>
      </c>
      <c r="AD1936" s="40">
        <f>AVERAGEIFS($D$2:D1936, $B$2:B1936, B1936)</f>
        <v>0.59</v>
      </c>
    </row>
    <row r="1937" spans="1:30" x14ac:dyDescent="0.25">
      <c r="A1937" s="39">
        <v>46248</v>
      </c>
      <c r="B1937" t="s">
        <v>6</v>
      </c>
      <c r="C1937">
        <v>19</v>
      </c>
      <c r="D1937" s="40">
        <v>1</v>
      </c>
      <c r="E1937">
        <v>4</v>
      </c>
      <c r="F1937">
        <v>3</v>
      </c>
      <c r="G1937">
        <v>17</v>
      </c>
      <c r="H1937">
        <v>10</v>
      </c>
      <c r="I1937">
        <v>0.75</v>
      </c>
      <c r="J1937">
        <v>0.59</v>
      </c>
      <c r="K1937">
        <v>1</v>
      </c>
      <c r="L1937">
        <v>0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 s="40">
        <f>AVERAGEIFS($C$2:C1937, $B$2:B1937, B1937)</f>
        <v>25.136363636363637</v>
      </c>
      <c r="AB1937" s="40">
        <f>AVERAGEIFS($I$2:I1937, $B$2:B1937, B1937)</f>
        <v>0.6106060606060606</v>
      </c>
      <c r="AC1937" s="40">
        <f>AVERAGEIFS($J$2:J1937, $B$2:B1937, B1937)</f>
        <v>0.56424242424242432</v>
      </c>
      <c r="AD1937" s="40">
        <f>AVERAGEIFS($D$2:D1937, $B$2:B1937, B1937)</f>
        <v>0.66666666666666663</v>
      </c>
    </row>
    <row r="1938" spans="1:30" x14ac:dyDescent="0.25">
      <c r="A1938" s="39">
        <v>46248</v>
      </c>
      <c r="B1938" t="s">
        <v>65</v>
      </c>
      <c r="C1938">
        <v>15</v>
      </c>
      <c r="D1938" s="40">
        <v>1</v>
      </c>
      <c r="E1938">
        <v>4</v>
      </c>
      <c r="F1938">
        <v>3</v>
      </c>
      <c r="G1938">
        <v>17</v>
      </c>
      <c r="H1938">
        <v>10</v>
      </c>
      <c r="I1938">
        <v>0.75</v>
      </c>
      <c r="J1938">
        <v>0.59</v>
      </c>
      <c r="K1938">
        <v>1</v>
      </c>
      <c r="L1938">
        <v>0</v>
      </c>
      <c r="M1938">
        <v>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 s="40">
        <f>AVERAGEIFS($C$2:C1938, $B$2:B1938, B1938)</f>
        <v>18.263157894736842</v>
      </c>
      <c r="AB1938" s="40">
        <f>AVERAGEIFS($I$2:I1938, $B$2:B1938, B1938)</f>
        <v>0.60894736842105268</v>
      </c>
      <c r="AC1938" s="40">
        <f>AVERAGEIFS($J$2:J1938, $B$2:B1938, B1938)</f>
        <v>0.55999999999999994</v>
      </c>
      <c r="AD1938" s="40">
        <f>AVERAGEIFS($D$2:D1938, $B$2:B1938, B1938)</f>
        <v>0.68421052631578949</v>
      </c>
    </row>
    <row r="1939" spans="1:30" x14ac:dyDescent="0.25">
      <c r="A1939" s="39">
        <v>46248</v>
      </c>
      <c r="B1939" t="s">
        <v>38</v>
      </c>
      <c r="C1939">
        <v>17</v>
      </c>
      <c r="D1939" s="40">
        <v>1</v>
      </c>
      <c r="E1939">
        <v>4</v>
      </c>
      <c r="F1939">
        <v>3</v>
      </c>
      <c r="G1939">
        <v>17</v>
      </c>
      <c r="H1939">
        <v>10</v>
      </c>
      <c r="I1939">
        <v>0.75</v>
      </c>
      <c r="J1939">
        <v>0.59</v>
      </c>
      <c r="K1939">
        <v>1</v>
      </c>
      <c r="L1939">
        <v>0</v>
      </c>
      <c r="M1939">
        <v>1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 s="40">
        <f>AVERAGEIFS($C$2:C1939, $B$2:B1939, B1939)</f>
        <v>15.363636363636363</v>
      </c>
      <c r="AB1939" s="40">
        <f>AVERAGEIFS($I$2:I1939, $B$2:B1939, B1939)</f>
        <v>0.77727272727272734</v>
      </c>
      <c r="AC1939" s="40">
        <f>AVERAGEIFS($J$2:J1939, $B$2:B1939, B1939)</f>
        <v>0.63454545454545452</v>
      </c>
      <c r="AD1939" s="40">
        <f>AVERAGEIFS($D$2:D1939, $B$2:B1939, B1939)</f>
        <v>0.90909090909090906</v>
      </c>
    </row>
    <row r="1940" spans="1:30" x14ac:dyDescent="0.25">
      <c r="A1940" s="39">
        <v>46248</v>
      </c>
      <c r="B1940" t="s">
        <v>36</v>
      </c>
      <c r="C1940">
        <v>18</v>
      </c>
      <c r="D1940" s="40">
        <v>1</v>
      </c>
      <c r="E1940">
        <v>4</v>
      </c>
      <c r="F1940">
        <v>3</v>
      </c>
      <c r="G1940">
        <v>17</v>
      </c>
      <c r="H1940">
        <v>10</v>
      </c>
      <c r="I1940">
        <v>0.75</v>
      </c>
      <c r="J1940">
        <v>0.59</v>
      </c>
      <c r="K1940">
        <v>1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 s="40">
        <f>AVERAGEIFS($C$2:C1940, $B$2:B1940, B1940)</f>
        <v>14.357142857142858</v>
      </c>
      <c r="AB1940" s="40">
        <f>AVERAGEIFS($I$2:I1940, $B$2:B1940, B1940)</f>
        <v>0.43928571428571433</v>
      </c>
      <c r="AC1940" s="40">
        <f>AVERAGEIFS($J$2:J1940, $B$2:B1940, B1940)</f>
        <v>0.45214285714285724</v>
      </c>
      <c r="AD1940" s="40">
        <f>AVERAGEIFS($D$2:D1940, $B$2:B1940, B1940)</f>
        <v>0.42857142857142855</v>
      </c>
    </row>
    <row r="1941" spans="1:30" x14ac:dyDescent="0.25">
      <c r="A1941" s="39">
        <v>46248</v>
      </c>
      <c r="B1941" t="s">
        <v>110</v>
      </c>
      <c r="C1941">
        <v>8</v>
      </c>
      <c r="D1941" s="40">
        <v>1</v>
      </c>
      <c r="E1941">
        <v>4</v>
      </c>
      <c r="F1941">
        <v>3</v>
      </c>
      <c r="G1941">
        <v>17</v>
      </c>
      <c r="H1941">
        <v>10</v>
      </c>
      <c r="I1941">
        <v>0.75</v>
      </c>
      <c r="J1941">
        <v>0.59</v>
      </c>
      <c r="K1941">
        <v>1</v>
      </c>
      <c r="L1941">
        <v>0</v>
      </c>
      <c r="M1941">
        <v>1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 s="40">
        <f>AVERAGEIFS($C$2:C1941, $B$2:B1941, B1941)</f>
        <v>8</v>
      </c>
      <c r="AB1941" s="40">
        <f>AVERAGEIFS($I$2:I1941, $B$2:B1941, B1941)</f>
        <v>0.5</v>
      </c>
      <c r="AC1941" s="40">
        <f>AVERAGEIFS($J$2:J1941, $B$2:B1941, B1941)</f>
        <v>0.48187499999999989</v>
      </c>
      <c r="AD1941" s="40">
        <f>AVERAGEIFS($D$2:D1941, $B$2:B1941, B1941)</f>
        <v>0.5</v>
      </c>
    </row>
    <row r="1942" spans="1:30" x14ac:dyDescent="0.25">
      <c r="A1942" s="39">
        <v>46248</v>
      </c>
      <c r="B1942" t="s">
        <v>5</v>
      </c>
      <c r="C1942">
        <v>11</v>
      </c>
      <c r="D1942" s="40">
        <v>1</v>
      </c>
      <c r="E1942">
        <v>4</v>
      </c>
      <c r="F1942">
        <v>3</v>
      </c>
      <c r="G1942">
        <v>17</v>
      </c>
      <c r="H1942">
        <v>10</v>
      </c>
      <c r="I1942">
        <v>0.75</v>
      </c>
      <c r="J1942">
        <v>0.59</v>
      </c>
      <c r="K1942">
        <v>1</v>
      </c>
      <c r="L1942">
        <v>0</v>
      </c>
      <c r="M1942">
        <v>1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 s="40">
        <f>AVERAGEIFS($C$2:C1942, $B$2:B1942, B1942)</f>
        <v>21.711111111111112</v>
      </c>
      <c r="AB1942" s="40">
        <f>AVERAGEIFS($I$2:I1942, $B$2:B1942, B1942)</f>
        <v>0.47444444444444439</v>
      </c>
      <c r="AC1942" s="40">
        <f>AVERAGEIFS($J$2:J1942, $B$2:B1942, B1942)</f>
        <v>0.49244444444444435</v>
      </c>
      <c r="AD1942" s="40">
        <f>AVERAGEIFS($D$2:D1942, $B$2:B1942, B1942)</f>
        <v>0.42222222222222222</v>
      </c>
    </row>
    <row r="1943" spans="1:30" x14ac:dyDescent="0.25">
      <c r="A1943" s="39">
        <v>46248</v>
      </c>
      <c r="B1943" t="s">
        <v>120</v>
      </c>
      <c r="C1943">
        <v>11</v>
      </c>
      <c r="D1943" s="40">
        <v>0</v>
      </c>
      <c r="E1943">
        <v>4</v>
      </c>
      <c r="F1943">
        <v>1</v>
      </c>
      <c r="G1943">
        <v>17</v>
      </c>
      <c r="H1943">
        <v>7</v>
      </c>
      <c r="I1943">
        <v>0.25</v>
      </c>
      <c r="J1943">
        <v>0.41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 s="40">
        <f>AVERAGEIFS($C$2:C1943, $B$2:B1943, B1943)</f>
        <v>14.397435897435898</v>
      </c>
      <c r="AB1943" s="40">
        <f>AVERAGEIFS($I$2:I1943, $B$2:B1943, B1943)</f>
        <v>0.49461538461538457</v>
      </c>
      <c r="AC1943" s="40">
        <f>AVERAGEIFS($J$2:J1943, $B$2:B1943, B1943)</f>
        <v>0.49435897435897419</v>
      </c>
      <c r="AD1943" s="40">
        <f>AVERAGEIFS($D$2:D1943, $B$2:B1943, B1943)</f>
        <v>0.46153846153846156</v>
      </c>
    </row>
    <row r="1944" spans="1:30" x14ac:dyDescent="0.25">
      <c r="A1944" s="39">
        <v>46248</v>
      </c>
      <c r="B1944" t="s">
        <v>15</v>
      </c>
      <c r="C1944">
        <v>17</v>
      </c>
      <c r="D1944" s="40">
        <v>0</v>
      </c>
      <c r="E1944">
        <v>4</v>
      </c>
      <c r="F1944">
        <v>1</v>
      </c>
      <c r="G1944">
        <v>17</v>
      </c>
      <c r="H1944">
        <v>7</v>
      </c>
      <c r="I1944">
        <v>0.25</v>
      </c>
      <c r="J1944">
        <v>0.41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 s="40">
        <f>AVERAGEIFS($C$2:C1944, $B$2:B1944, B1944)</f>
        <v>24.843373493975903</v>
      </c>
      <c r="AB1944" s="40">
        <f>AVERAGEIFS($I$2:I1944, $B$2:B1944, B1944)</f>
        <v>0.46385542168674698</v>
      </c>
      <c r="AC1944" s="40">
        <f>AVERAGEIFS($J$2:J1944, $B$2:B1944, B1944)</f>
        <v>0.49686746987951785</v>
      </c>
      <c r="AD1944" s="40">
        <f>AVERAGEIFS($D$2:D1944, $B$2:B1944, B1944)</f>
        <v>0.38554216867469882</v>
      </c>
    </row>
    <row r="1945" spans="1:30" x14ac:dyDescent="0.25">
      <c r="A1945" s="39">
        <v>46248</v>
      </c>
      <c r="B1945" t="s">
        <v>90</v>
      </c>
      <c r="C1945">
        <v>9</v>
      </c>
      <c r="D1945" s="40">
        <v>0</v>
      </c>
      <c r="E1945">
        <v>4</v>
      </c>
      <c r="F1945">
        <v>1</v>
      </c>
      <c r="G1945">
        <v>17</v>
      </c>
      <c r="H1945">
        <v>7</v>
      </c>
      <c r="I1945">
        <v>0.25</v>
      </c>
      <c r="J1945">
        <v>0.41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1</v>
      </c>
      <c r="Y1945">
        <v>0</v>
      </c>
      <c r="Z1945">
        <v>0</v>
      </c>
      <c r="AA1945" s="40">
        <f>AVERAGEIFS($C$2:C1945, $B$2:B1945, B1945)</f>
        <v>22.305555555555557</v>
      </c>
      <c r="AB1945" s="40">
        <f>AVERAGEIFS($I$2:I1945, $B$2:B1945, B1945)</f>
        <v>0.57222222222222219</v>
      </c>
      <c r="AC1945" s="40">
        <f>AVERAGEIFS($J$2:J1945, $B$2:B1945, B1945)</f>
        <v>0.53888888888888875</v>
      </c>
      <c r="AD1945" s="40">
        <f>AVERAGEIFS($D$2:D1945, $B$2:B1945, B1945)</f>
        <v>0.63888888888888884</v>
      </c>
    </row>
    <row r="1946" spans="1:30" x14ac:dyDescent="0.25">
      <c r="A1946" s="39">
        <v>46248</v>
      </c>
      <c r="B1946" t="s">
        <v>113</v>
      </c>
      <c r="C1946">
        <v>13</v>
      </c>
      <c r="D1946" s="40">
        <v>0</v>
      </c>
      <c r="E1946">
        <v>4</v>
      </c>
      <c r="F1946">
        <v>1</v>
      </c>
      <c r="G1946">
        <v>17</v>
      </c>
      <c r="H1946">
        <v>7</v>
      </c>
      <c r="I1946">
        <v>0.25</v>
      </c>
      <c r="J1946">
        <v>0.41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 s="40">
        <f>AVERAGEIFS($C$2:C1946, $B$2:B1946, B1946)</f>
        <v>21.095238095238095</v>
      </c>
      <c r="AB1946" s="40">
        <f>AVERAGEIFS($I$2:I1946, $B$2:B1946, B1946)</f>
        <v>0.53857142857142859</v>
      </c>
      <c r="AC1946" s="40">
        <f>AVERAGEIFS($J$2:J1946, $B$2:B1946, B1946)</f>
        <v>0.51571428571428568</v>
      </c>
      <c r="AD1946" s="40">
        <f>AVERAGEIFS($D$2:D1946, $B$2:B1946, B1946)</f>
        <v>0.5714285714285714</v>
      </c>
    </row>
    <row r="1947" spans="1:30" x14ac:dyDescent="0.25">
      <c r="A1947" s="39">
        <v>46248</v>
      </c>
      <c r="B1947" t="s">
        <v>17</v>
      </c>
      <c r="C1947">
        <v>9</v>
      </c>
      <c r="D1947" s="40">
        <v>0</v>
      </c>
      <c r="E1947">
        <v>4</v>
      </c>
      <c r="F1947">
        <v>1</v>
      </c>
      <c r="G1947">
        <v>17</v>
      </c>
      <c r="H1947">
        <v>7</v>
      </c>
      <c r="I1947">
        <v>0.25</v>
      </c>
      <c r="J1947">
        <v>0.41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 s="40">
        <f>AVERAGEIFS($C$2:C1947, $B$2:B1947, B1947)</f>
        <v>11.637931034482758</v>
      </c>
      <c r="AB1947" s="40">
        <f>AVERAGEIFS($I$2:I1947, $B$2:B1947, B1947)</f>
        <v>0.47844827586206895</v>
      </c>
      <c r="AC1947" s="40">
        <f>AVERAGEIFS($J$2:J1947, $B$2:B1947, B1947)</f>
        <v>0.4829310344827587</v>
      </c>
      <c r="AD1947" s="40">
        <f>AVERAGEIFS($D$2:D1947, $B$2:B1947, B1947)</f>
        <v>0.46551724137931033</v>
      </c>
    </row>
    <row r="1948" spans="1:30" x14ac:dyDescent="0.25">
      <c r="A1948" s="39">
        <v>46248</v>
      </c>
      <c r="B1948" t="s">
        <v>18</v>
      </c>
      <c r="C1948">
        <v>4</v>
      </c>
      <c r="D1948" s="40">
        <v>0</v>
      </c>
      <c r="E1948">
        <v>4</v>
      </c>
      <c r="F1948">
        <v>1</v>
      </c>
      <c r="G1948">
        <v>17</v>
      </c>
      <c r="H1948">
        <v>7</v>
      </c>
      <c r="I1948">
        <v>0.25</v>
      </c>
      <c r="J1948">
        <v>0.41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1</v>
      </c>
      <c r="Y1948">
        <v>0</v>
      </c>
      <c r="Z1948">
        <v>0</v>
      </c>
      <c r="AA1948" s="40">
        <f>AVERAGEIFS($C$2:C1948, $B$2:B1948, B1948)</f>
        <v>15.357142857142858</v>
      </c>
      <c r="AB1948" s="40">
        <f>AVERAGEIFS($I$2:I1948, $B$2:B1948, B1948)</f>
        <v>0.4690476190476191</v>
      </c>
      <c r="AC1948" s="40">
        <f>AVERAGEIFS($J$2:J1948, $B$2:B1948, B1948)</f>
        <v>0.49023809523809542</v>
      </c>
      <c r="AD1948" s="40">
        <f>AVERAGEIFS($D$2:D1948, $B$2:B1948, B1948)</f>
        <v>0.38095238095238093</v>
      </c>
    </row>
    <row r="1949" spans="1:30" x14ac:dyDescent="0.25">
      <c r="A1949" s="39">
        <v>46248</v>
      </c>
      <c r="B1949" t="s">
        <v>32</v>
      </c>
      <c r="C1949">
        <v>10</v>
      </c>
      <c r="D1949" s="40">
        <v>0</v>
      </c>
      <c r="E1949">
        <v>4</v>
      </c>
      <c r="F1949">
        <v>1</v>
      </c>
      <c r="G1949">
        <v>17</v>
      </c>
      <c r="H1949">
        <v>7</v>
      </c>
      <c r="I1949">
        <v>0.25</v>
      </c>
      <c r="J1949">
        <v>0.41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 s="40">
        <f>AVERAGEIFS($C$2:C1949, $B$2:B1949, B1949)</f>
        <v>10.478260869565217</v>
      </c>
      <c r="AB1949" s="40">
        <f>AVERAGEIFS($I$2:I1949, $B$2:B1949, B1949)</f>
        <v>0.42499999999999988</v>
      </c>
      <c r="AC1949" s="40">
        <f>AVERAGEIFS($J$2:J1949, $B$2:B1949, B1949)</f>
        <v>0.46586956521739131</v>
      </c>
      <c r="AD1949" s="40">
        <f>AVERAGEIFS($D$2:D1949, $B$2:B1949, B1949)</f>
        <v>0.41304347826086957</v>
      </c>
    </row>
    <row r="1950" spans="1:30" x14ac:dyDescent="0.25">
      <c r="A1950" s="39">
        <v>46248</v>
      </c>
      <c r="B1950" t="s">
        <v>13</v>
      </c>
      <c r="C1950">
        <v>16</v>
      </c>
      <c r="D1950" s="40">
        <v>0</v>
      </c>
      <c r="E1950">
        <v>4</v>
      </c>
      <c r="F1950">
        <v>1</v>
      </c>
      <c r="G1950">
        <v>17</v>
      </c>
      <c r="H1950">
        <v>7</v>
      </c>
      <c r="I1950">
        <v>0.25</v>
      </c>
      <c r="J1950">
        <v>0.41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1</v>
      </c>
      <c r="Y1950">
        <v>0</v>
      </c>
      <c r="Z1950">
        <v>0</v>
      </c>
      <c r="AA1950" s="40">
        <f>AVERAGEIFS($C$2:C1950, $B$2:B1950, B1950)</f>
        <v>23.419753086419753</v>
      </c>
      <c r="AB1950" s="40">
        <f>AVERAGEIFS($I$2:I1950, $B$2:B1950, B1950)</f>
        <v>0.45370370370370372</v>
      </c>
      <c r="AC1950" s="40">
        <f>AVERAGEIFS($J$2:J1950, $B$2:B1950, B1950)</f>
        <v>0.47407407407407404</v>
      </c>
      <c r="AD1950" s="40">
        <f>AVERAGEIFS($D$2:D1950, $B$2:B1950, B1950)</f>
        <v>0.43209876543209874</v>
      </c>
    </row>
    <row r="1951" spans="1:30" x14ac:dyDescent="0.25">
      <c r="A1951" s="39">
        <v>46250</v>
      </c>
      <c r="B1951" t="s">
        <v>120</v>
      </c>
      <c r="C1951">
        <v>22</v>
      </c>
      <c r="D1951" s="40">
        <v>0</v>
      </c>
      <c r="E1951">
        <v>5</v>
      </c>
      <c r="F1951">
        <v>2</v>
      </c>
      <c r="G1951">
        <v>21</v>
      </c>
      <c r="H1951">
        <v>9</v>
      </c>
      <c r="I1951">
        <v>0.4</v>
      </c>
      <c r="J1951">
        <v>0.43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1</v>
      </c>
      <c r="Z1951">
        <v>0</v>
      </c>
      <c r="AA1951" s="40">
        <f>AVERAGEIFS($C$2:C1951, $B$2:B1951, B1951)</f>
        <v>14.49367088607595</v>
      </c>
      <c r="AB1951" s="40">
        <f>AVERAGEIFS($I$2:I1951, $B$2:B1951, B1951)</f>
        <v>0.49341772151898733</v>
      </c>
      <c r="AC1951" s="40">
        <f>AVERAGEIFS($J$2:J1951, $B$2:B1951, B1951)</f>
        <v>0.49354430379746822</v>
      </c>
      <c r="AD1951" s="40">
        <f>AVERAGEIFS($D$2:D1951, $B$2:B1951, B1951)</f>
        <v>0.45569620253164556</v>
      </c>
    </row>
    <row r="1952" spans="1:30" x14ac:dyDescent="0.25">
      <c r="A1952" s="39">
        <v>46250</v>
      </c>
      <c r="B1952" t="s">
        <v>13</v>
      </c>
      <c r="C1952">
        <v>32</v>
      </c>
      <c r="D1952" s="40">
        <v>0</v>
      </c>
      <c r="E1952">
        <v>5</v>
      </c>
      <c r="F1952">
        <v>2</v>
      </c>
      <c r="G1952">
        <v>21</v>
      </c>
      <c r="H1952">
        <v>9</v>
      </c>
      <c r="I1952">
        <v>0.4</v>
      </c>
      <c r="J1952">
        <v>0.43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0</v>
      </c>
      <c r="AA1952" s="40">
        <f>AVERAGEIFS($C$2:C1952, $B$2:B1952, B1952)</f>
        <v>23.524390243902438</v>
      </c>
      <c r="AB1952" s="40">
        <f>AVERAGEIFS($I$2:I1952, $B$2:B1952, B1952)</f>
        <v>0.45304878048780484</v>
      </c>
      <c r="AC1952" s="40">
        <f>AVERAGEIFS($J$2:J1952, $B$2:B1952, B1952)</f>
        <v>0.47353658536585364</v>
      </c>
      <c r="AD1952" s="40">
        <f>AVERAGEIFS($D$2:D1952, $B$2:B1952, B1952)</f>
        <v>0.42682926829268292</v>
      </c>
    </row>
    <row r="1953" spans="1:30" x14ac:dyDescent="0.25">
      <c r="A1953" s="39">
        <v>46250</v>
      </c>
      <c r="B1953" t="s">
        <v>12</v>
      </c>
      <c r="C1953">
        <v>16</v>
      </c>
      <c r="D1953" s="40">
        <v>0</v>
      </c>
      <c r="E1953">
        <v>5</v>
      </c>
      <c r="F1953">
        <v>2</v>
      </c>
      <c r="G1953">
        <v>21</v>
      </c>
      <c r="H1953">
        <v>9</v>
      </c>
      <c r="I1953">
        <v>0.4</v>
      </c>
      <c r="J1953">
        <v>0.43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1</v>
      </c>
      <c r="Z1953">
        <v>0</v>
      </c>
      <c r="AA1953" s="40">
        <f>AVERAGEIFS($C$2:C1953, $B$2:B1953, B1953)</f>
        <v>25.603960396039604</v>
      </c>
      <c r="AB1953" s="40">
        <f>AVERAGEIFS($I$2:I1953, $B$2:B1953, B1953)</f>
        <v>0.54207920792079212</v>
      </c>
      <c r="AC1953" s="40">
        <f>AVERAGEIFS($J$2:J1953, $B$2:B1953, B1953)</f>
        <v>0.52326732673267351</v>
      </c>
      <c r="AD1953" s="40">
        <f>AVERAGEIFS($D$2:D1953, $B$2:B1953, B1953)</f>
        <v>0.58415841584158412</v>
      </c>
    </row>
    <row r="1954" spans="1:30" x14ac:dyDescent="0.25">
      <c r="A1954" s="39">
        <v>46250</v>
      </c>
      <c r="B1954" t="s">
        <v>65</v>
      </c>
      <c r="C1954">
        <v>19</v>
      </c>
      <c r="D1954" s="40">
        <v>0</v>
      </c>
      <c r="E1954">
        <v>5</v>
      </c>
      <c r="F1954">
        <v>2</v>
      </c>
      <c r="G1954">
        <v>21</v>
      </c>
      <c r="H1954">
        <v>9</v>
      </c>
      <c r="I1954">
        <v>0.4</v>
      </c>
      <c r="J1954">
        <v>0.43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1</v>
      </c>
      <c r="Z1954">
        <v>0</v>
      </c>
      <c r="AA1954" s="40">
        <f>AVERAGEIFS($C$2:C1954, $B$2:B1954, B1954)</f>
        <v>18.3</v>
      </c>
      <c r="AB1954" s="40">
        <f>AVERAGEIFS($I$2:I1954, $B$2:B1954, B1954)</f>
        <v>0.59850000000000003</v>
      </c>
      <c r="AC1954" s="40">
        <f>AVERAGEIFS($J$2:J1954, $B$2:B1954, B1954)</f>
        <v>0.55349999999999988</v>
      </c>
      <c r="AD1954" s="40">
        <f>AVERAGEIFS($D$2:D1954, $B$2:B1954, B1954)</f>
        <v>0.65</v>
      </c>
    </row>
    <row r="1955" spans="1:30" x14ac:dyDescent="0.25">
      <c r="A1955" s="39">
        <v>46250</v>
      </c>
      <c r="B1955" t="s">
        <v>111</v>
      </c>
      <c r="C1955">
        <v>8</v>
      </c>
      <c r="D1955" s="40">
        <v>0</v>
      </c>
      <c r="E1955">
        <v>5</v>
      </c>
      <c r="F1955">
        <v>2</v>
      </c>
      <c r="G1955">
        <v>21</v>
      </c>
      <c r="H1955">
        <v>9</v>
      </c>
      <c r="I1955">
        <v>0.4</v>
      </c>
      <c r="J1955">
        <v>0.43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1</v>
      </c>
      <c r="Z1955">
        <v>0</v>
      </c>
      <c r="AA1955" s="40">
        <f>AVERAGEIFS($C$2:C1955, $B$2:B1955, B1955)</f>
        <v>12.546875</v>
      </c>
      <c r="AB1955" s="40">
        <f>AVERAGEIFS($I$2:I1955, $B$2:B1955, B1955)</f>
        <v>0.47968749999999993</v>
      </c>
      <c r="AC1955" s="40">
        <f>AVERAGEIFS($J$2:J1955, $B$2:B1955, B1955)</f>
        <v>0.50218750000000001</v>
      </c>
      <c r="AD1955" s="40">
        <f>AVERAGEIFS($D$2:D1955, $B$2:B1955, B1955)</f>
        <v>0.484375</v>
      </c>
    </row>
    <row r="1956" spans="1:30" x14ac:dyDescent="0.25">
      <c r="A1956" s="39">
        <v>46250</v>
      </c>
      <c r="B1956" t="s">
        <v>32</v>
      </c>
      <c r="C1956">
        <v>15</v>
      </c>
      <c r="D1956" s="40">
        <v>0</v>
      </c>
      <c r="E1956">
        <v>5</v>
      </c>
      <c r="F1956">
        <v>2</v>
      </c>
      <c r="G1956">
        <v>21</v>
      </c>
      <c r="H1956">
        <v>9</v>
      </c>
      <c r="I1956">
        <v>0.4</v>
      </c>
      <c r="J1956">
        <v>0.43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0</v>
      </c>
      <c r="AA1956" s="40">
        <f>AVERAGEIFS($C$2:C1956, $B$2:B1956, B1956)</f>
        <v>10.574468085106384</v>
      </c>
      <c r="AB1956" s="40">
        <f>AVERAGEIFS($I$2:I1956, $B$2:B1956, B1956)</f>
        <v>0.42446808510638279</v>
      </c>
      <c r="AC1956" s="40">
        <f>AVERAGEIFS($J$2:J1956, $B$2:B1956, B1956)</f>
        <v>0.46510638297872336</v>
      </c>
      <c r="AD1956" s="40">
        <f>AVERAGEIFS($D$2:D1956, $B$2:B1956, B1956)</f>
        <v>0.40425531914893614</v>
      </c>
    </row>
    <row r="1957" spans="1:30" x14ac:dyDescent="0.25">
      <c r="A1957" s="39">
        <v>46250</v>
      </c>
      <c r="B1957" t="s">
        <v>127</v>
      </c>
      <c r="C1957">
        <v>26</v>
      </c>
      <c r="D1957" s="40">
        <v>0</v>
      </c>
      <c r="E1957">
        <v>5</v>
      </c>
      <c r="F1957">
        <v>2</v>
      </c>
      <c r="G1957">
        <v>21</v>
      </c>
      <c r="H1957">
        <v>9</v>
      </c>
      <c r="I1957">
        <v>0.4</v>
      </c>
      <c r="J1957">
        <v>0.43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1</v>
      </c>
      <c r="Z1957">
        <v>0</v>
      </c>
      <c r="AA1957" s="40">
        <f>AVERAGEIFS($C$2:C1957, $B$2:B1957, B1957)</f>
        <v>19.888888888888889</v>
      </c>
      <c r="AB1957" s="40">
        <f>AVERAGEIFS($I$2:I1957, $B$2:B1957, B1957)</f>
        <v>0.43123456790123454</v>
      </c>
      <c r="AC1957" s="40">
        <f>AVERAGEIFS($J$2:J1957, $B$2:B1957, B1957)</f>
        <v>0.47000000000000003</v>
      </c>
      <c r="AD1957" s="40">
        <f>AVERAGEIFS($D$2:D1957, $B$2:B1957, B1957)</f>
        <v>0.43209876543209874</v>
      </c>
    </row>
    <row r="1958" spans="1:30" x14ac:dyDescent="0.25">
      <c r="A1958" s="39">
        <v>46250</v>
      </c>
      <c r="B1958" t="s">
        <v>36</v>
      </c>
      <c r="C1958">
        <v>15</v>
      </c>
      <c r="D1958" s="40">
        <v>0</v>
      </c>
      <c r="E1958">
        <v>5</v>
      </c>
      <c r="F1958">
        <v>2</v>
      </c>
      <c r="G1958">
        <v>21</v>
      </c>
      <c r="H1958">
        <v>9</v>
      </c>
      <c r="I1958">
        <v>0.4</v>
      </c>
      <c r="J1958">
        <v>0.43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 s="40">
        <f>AVERAGEIFS($C$2:C1958, $B$2:B1958, B1958)</f>
        <v>14.4</v>
      </c>
      <c r="AB1958" s="40">
        <f>AVERAGEIFS($I$2:I1958, $B$2:B1958, B1958)</f>
        <v>0.4366666666666667</v>
      </c>
      <c r="AC1958" s="40">
        <f>AVERAGEIFS($J$2:J1958, $B$2:B1958, B1958)</f>
        <v>0.45066666666666672</v>
      </c>
      <c r="AD1958" s="40">
        <f>AVERAGEIFS($D$2:D1958, $B$2:B1958, B1958)</f>
        <v>0.4</v>
      </c>
    </row>
    <row r="1959" spans="1:30" x14ac:dyDescent="0.25">
      <c r="A1959" s="39">
        <v>46250</v>
      </c>
      <c r="B1959" t="s">
        <v>23</v>
      </c>
      <c r="C1959">
        <v>20</v>
      </c>
      <c r="D1959" s="40">
        <v>1</v>
      </c>
      <c r="E1959">
        <v>5</v>
      </c>
      <c r="F1959">
        <v>3</v>
      </c>
      <c r="G1959">
        <v>21</v>
      </c>
      <c r="H1959">
        <v>12</v>
      </c>
      <c r="I1959">
        <v>0.6</v>
      </c>
      <c r="J1959">
        <v>0.56999999999999995</v>
      </c>
      <c r="K1959">
        <v>0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1</v>
      </c>
      <c r="Y1959">
        <v>0</v>
      </c>
      <c r="Z1959">
        <v>1</v>
      </c>
      <c r="AA1959" s="40">
        <f>AVERAGEIFS($C$2:C1959, $B$2:B1959, B1959)</f>
        <v>11.444444444444445</v>
      </c>
      <c r="AB1959" s="40">
        <f>AVERAGEIFS($I$2:I1959, $B$2:B1959, B1959)</f>
        <v>0.47000000000000003</v>
      </c>
      <c r="AC1959" s="40">
        <f>AVERAGEIFS($J$2:J1959, $B$2:B1959, B1959)</f>
        <v>0.48911111111111122</v>
      </c>
      <c r="AD1959" s="40">
        <f>AVERAGEIFS($D$2:D1959, $B$2:B1959, B1959)</f>
        <v>0.44444444444444442</v>
      </c>
    </row>
    <row r="1960" spans="1:30" x14ac:dyDescent="0.25">
      <c r="A1960" s="39">
        <v>46250</v>
      </c>
      <c r="B1960" t="s">
        <v>31</v>
      </c>
      <c r="C1960">
        <v>29</v>
      </c>
      <c r="D1960" s="40">
        <v>1</v>
      </c>
      <c r="E1960">
        <v>5</v>
      </c>
      <c r="F1960">
        <v>3</v>
      </c>
      <c r="G1960">
        <v>21</v>
      </c>
      <c r="H1960">
        <v>12</v>
      </c>
      <c r="I1960">
        <v>0.6</v>
      </c>
      <c r="J1960">
        <v>0.56999999999999995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1</v>
      </c>
      <c r="AA1960" s="40">
        <f>AVERAGEIFS($C$2:C1960, $B$2:B1960, B1960)</f>
        <v>19.693877551020407</v>
      </c>
      <c r="AB1960" s="40">
        <f>AVERAGEIFS($I$2:I1960, $B$2:B1960, B1960)</f>
        <v>0.48122448979591842</v>
      </c>
      <c r="AC1960" s="40">
        <f>AVERAGEIFS($J$2:J1960, $B$2:B1960, B1960)</f>
        <v>0.4840816326530612</v>
      </c>
      <c r="AD1960" s="40">
        <f>AVERAGEIFS($D$2:D1960, $B$2:B1960, B1960)</f>
        <v>0.53061224489795922</v>
      </c>
    </row>
    <row r="1961" spans="1:30" x14ac:dyDescent="0.25">
      <c r="A1961" s="39">
        <v>46250</v>
      </c>
      <c r="B1961" t="s">
        <v>186</v>
      </c>
      <c r="C1961">
        <v>12</v>
      </c>
      <c r="D1961" s="40">
        <v>1</v>
      </c>
      <c r="E1961">
        <v>5</v>
      </c>
      <c r="F1961">
        <v>3</v>
      </c>
      <c r="G1961">
        <v>21</v>
      </c>
      <c r="H1961">
        <v>12</v>
      </c>
      <c r="I1961">
        <v>0.6</v>
      </c>
      <c r="J1961">
        <v>0.56999999999999995</v>
      </c>
      <c r="K1961">
        <v>0</v>
      </c>
      <c r="L1961">
        <v>1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1</v>
      </c>
      <c r="AA1961" s="40">
        <f>AVERAGEIFS($C$2:C1961, $B$2:B1961, B1961)</f>
        <v>13.533333333333333</v>
      </c>
      <c r="AB1961" s="40">
        <f>AVERAGEIFS($I$2:I1961, $B$2:B1961, B1961)</f>
        <v>0.60499999999999998</v>
      </c>
      <c r="AC1961" s="40">
        <f>AVERAGEIFS($J$2:J1961, $B$2:B1961, B1961)</f>
        <v>0.55133333333333334</v>
      </c>
      <c r="AD1961" s="40">
        <f>AVERAGEIFS($D$2:D1961, $B$2:B1961, B1961)</f>
        <v>0.66666666666666663</v>
      </c>
    </row>
    <row r="1962" spans="1:30" x14ac:dyDescent="0.25">
      <c r="A1962" s="39">
        <v>46250</v>
      </c>
      <c r="B1962" t="s">
        <v>253</v>
      </c>
      <c r="C1962">
        <v>15</v>
      </c>
      <c r="D1962" s="40">
        <v>1</v>
      </c>
      <c r="E1962">
        <v>5</v>
      </c>
      <c r="F1962">
        <v>3</v>
      </c>
      <c r="G1962">
        <v>21</v>
      </c>
      <c r="H1962">
        <v>12</v>
      </c>
      <c r="I1962">
        <v>0.6</v>
      </c>
      <c r="J1962">
        <v>0.56999999999999995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1</v>
      </c>
      <c r="Y1962">
        <v>0</v>
      </c>
      <c r="Z1962">
        <v>1</v>
      </c>
      <c r="AA1962" s="40">
        <f>AVERAGEIFS($C$2:C1962, $B$2:B1962, B1962)</f>
        <v>11.375</v>
      </c>
      <c r="AB1962" s="40">
        <f>AVERAGEIFS($I$2:I1962, $B$2:B1962, B1962)</f>
        <v>0.48750000000000004</v>
      </c>
      <c r="AC1962" s="40">
        <f>AVERAGEIFS($J$2:J1962, $B$2:B1962, B1962)</f>
        <v>0.46624999999999994</v>
      </c>
      <c r="AD1962" s="40">
        <f>AVERAGEIFS($D$2:D1962, $B$2:B1962, B1962)</f>
        <v>0.625</v>
      </c>
    </row>
    <row r="1963" spans="1:30" x14ac:dyDescent="0.25">
      <c r="A1963" s="39">
        <v>46250</v>
      </c>
      <c r="B1963" t="s">
        <v>90</v>
      </c>
      <c r="C1963">
        <v>34</v>
      </c>
      <c r="D1963" s="40">
        <v>1</v>
      </c>
      <c r="E1963">
        <v>5</v>
      </c>
      <c r="F1963">
        <v>3</v>
      </c>
      <c r="G1963">
        <v>21</v>
      </c>
      <c r="H1963">
        <v>12</v>
      </c>
      <c r="I1963">
        <v>0.6</v>
      </c>
      <c r="J1963">
        <v>0.56999999999999995</v>
      </c>
      <c r="K1963">
        <v>0</v>
      </c>
      <c r="L1963">
        <v>1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1</v>
      </c>
      <c r="AA1963" s="40">
        <f>AVERAGEIFS($C$2:C1963, $B$2:B1963, B1963)</f>
        <v>22.621621621621621</v>
      </c>
      <c r="AB1963" s="40">
        <f>AVERAGEIFS($I$2:I1963, $B$2:B1963, B1963)</f>
        <v>0.572972972972973</v>
      </c>
      <c r="AC1963" s="40">
        <f>AVERAGEIFS($J$2:J1963, $B$2:B1963, B1963)</f>
        <v>0.53972972972972966</v>
      </c>
      <c r="AD1963" s="40">
        <f>AVERAGEIFS($D$2:D1963, $B$2:B1963, B1963)</f>
        <v>0.64864864864864868</v>
      </c>
    </row>
    <row r="1964" spans="1:30" x14ac:dyDescent="0.25">
      <c r="A1964" s="39">
        <v>46250</v>
      </c>
      <c r="B1964" t="s">
        <v>49</v>
      </c>
      <c r="C1964">
        <v>16</v>
      </c>
      <c r="D1964" s="40">
        <v>1</v>
      </c>
      <c r="E1964">
        <v>5</v>
      </c>
      <c r="F1964">
        <v>3</v>
      </c>
      <c r="G1964">
        <v>21</v>
      </c>
      <c r="H1964">
        <v>12</v>
      </c>
      <c r="I1964">
        <v>0.6</v>
      </c>
      <c r="J1964">
        <v>0.56999999999999995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1</v>
      </c>
      <c r="Y1964">
        <v>0</v>
      </c>
      <c r="Z1964">
        <v>1</v>
      </c>
      <c r="AA1964" s="40">
        <f>AVERAGEIFS($C$2:C1964, $B$2:B1964, B1964)</f>
        <v>10.961538461538462</v>
      </c>
      <c r="AB1964" s="40">
        <f>AVERAGEIFS($I$2:I1964, $B$2:B1964, B1964)</f>
        <v>0.5</v>
      </c>
      <c r="AC1964" s="40">
        <f>AVERAGEIFS($J$2:J1964, $B$2:B1964, B1964)</f>
        <v>0.50461538461538458</v>
      </c>
      <c r="AD1964" s="40">
        <f>AVERAGEIFS($D$2:D1964, $B$2:B1964, B1964)</f>
        <v>0.5</v>
      </c>
    </row>
    <row r="1965" spans="1:30" x14ac:dyDescent="0.25">
      <c r="A1965" s="39">
        <v>46250</v>
      </c>
      <c r="B1965" t="s">
        <v>15</v>
      </c>
      <c r="C1965">
        <v>27</v>
      </c>
      <c r="D1965" s="40">
        <v>1</v>
      </c>
      <c r="E1965">
        <v>5</v>
      </c>
      <c r="F1965">
        <v>3</v>
      </c>
      <c r="G1965">
        <v>21</v>
      </c>
      <c r="H1965">
        <v>12</v>
      </c>
      <c r="I1965">
        <v>0.6</v>
      </c>
      <c r="J1965">
        <v>0.56999999999999995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1</v>
      </c>
      <c r="AA1965" s="40">
        <f>AVERAGEIFS($C$2:C1965, $B$2:B1965, B1965)</f>
        <v>24.86904761904762</v>
      </c>
      <c r="AB1965" s="40">
        <f>AVERAGEIFS($I$2:I1965, $B$2:B1965, B1965)</f>
        <v>0.46547619047619049</v>
      </c>
      <c r="AC1965" s="40">
        <f>AVERAGEIFS($J$2:J1965, $B$2:B1965, B1965)</f>
        <v>0.49773809523809504</v>
      </c>
      <c r="AD1965" s="40">
        <f>AVERAGEIFS($D$2:D1965, $B$2:B1965, B1965)</f>
        <v>0.39285714285714285</v>
      </c>
    </row>
    <row r="1966" spans="1:30" x14ac:dyDescent="0.25">
      <c r="A1966" s="39">
        <v>46250</v>
      </c>
      <c r="B1966" t="s">
        <v>6</v>
      </c>
      <c r="C1966">
        <v>22</v>
      </c>
      <c r="D1966" s="40">
        <v>1</v>
      </c>
      <c r="E1966">
        <v>5</v>
      </c>
      <c r="F1966">
        <v>3</v>
      </c>
      <c r="G1966">
        <v>21</v>
      </c>
      <c r="H1966">
        <v>12</v>
      </c>
      <c r="I1966">
        <v>0.6</v>
      </c>
      <c r="J1966">
        <v>0.56999999999999995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1</v>
      </c>
      <c r="Y1966">
        <v>0</v>
      </c>
      <c r="Z1966">
        <v>1</v>
      </c>
      <c r="AA1966" s="40">
        <f>AVERAGEIFS($C$2:C1966, $B$2:B1966, B1966)</f>
        <v>25.089552238805972</v>
      </c>
      <c r="AB1966" s="40">
        <f>AVERAGEIFS($I$2:I1966, $B$2:B1966, B1966)</f>
        <v>0.61044776119402988</v>
      </c>
      <c r="AC1966" s="40">
        <f>AVERAGEIFS($J$2:J1966, $B$2:B1966, B1966)</f>
        <v>0.56432835820895522</v>
      </c>
      <c r="AD1966" s="40">
        <f>AVERAGEIFS($D$2:D1966, $B$2:B1966, B1966)</f>
        <v>0.67164179104477617</v>
      </c>
    </row>
    <row r="1967" spans="1:30" x14ac:dyDescent="0.25">
      <c r="A1967" s="39">
        <v>46250</v>
      </c>
      <c r="B1967" t="s">
        <v>12</v>
      </c>
      <c r="C1967">
        <v>27</v>
      </c>
      <c r="D1967" s="40">
        <v>0</v>
      </c>
      <c r="E1967">
        <v>5</v>
      </c>
      <c r="F1967">
        <v>2</v>
      </c>
      <c r="G1967">
        <v>21</v>
      </c>
      <c r="H1967">
        <v>10</v>
      </c>
      <c r="I1967">
        <v>0.4</v>
      </c>
      <c r="J1967">
        <v>0.48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1</v>
      </c>
      <c r="Y1967">
        <v>0</v>
      </c>
      <c r="Z1967">
        <v>0</v>
      </c>
      <c r="AA1967" s="40">
        <f>AVERAGEIFS($C$2:C1967, $B$2:B1967, B1967)</f>
        <v>25.617647058823529</v>
      </c>
      <c r="AB1967" s="40">
        <f>AVERAGEIFS($I$2:I1967, $B$2:B1967, B1967)</f>
        <v>0.540686274509804</v>
      </c>
      <c r="AC1967" s="40">
        <f>AVERAGEIFS($J$2:J1967, $B$2:B1967, B1967)</f>
        <v>0.52284313725490217</v>
      </c>
      <c r="AD1967" s="40">
        <f>AVERAGEIFS($D$2:D1967, $B$2:B1967, B1967)</f>
        <v>0.57843137254901966</v>
      </c>
    </row>
    <row r="1968" spans="1:30" x14ac:dyDescent="0.25">
      <c r="A1968" s="39">
        <v>46250</v>
      </c>
      <c r="B1968" t="s">
        <v>31</v>
      </c>
      <c r="C1968">
        <v>18</v>
      </c>
      <c r="D1968" s="40">
        <v>0</v>
      </c>
      <c r="E1968">
        <v>5</v>
      </c>
      <c r="F1968">
        <v>2</v>
      </c>
      <c r="G1968">
        <v>21</v>
      </c>
      <c r="H1968">
        <v>10</v>
      </c>
      <c r="I1968">
        <v>0.4</v>
      </c>
      <c r="J1968">
        <v>0.48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1</v>
      </c>
      <c r="Y1968">
        <v>0</v>
      </c>
      <c r="Z1968">
        <v>0</v>
      </c>
      <c r="AA1968" s="40">
        <f>AVERAGEIFS($C$2:C1968, $B$2:B1968, B1968)</f>
        <v>19.66</v>
      </c>
      <c r="AB1968" s="40">
        <f>AVERAGEIFS($I$2:I1968, $B$2:B1968, B1968)</f>
        <v>0.47960000000000003</v>
      </c>
      <c r="AC1968" s="40">
        <f>AVERAGEIFS($J$2:J1968, $B$2:B1968, B1968)</f>
        <v>0.48399999999999999</v>
      </c>
      <c r="AD1968" s="40">
        <f>AVERAGEIFS($D$2:D1968, $B$2:B1968, B1968)</f>
        <v>0.52</v>
      </c>
    </row>
    <row r="1969" spans="1:30" x14ac:dyDescent="0.25">
      <c r="A1969" s="39">
        <v>46250</v>
      </c>
      <c r="B1969" t="s">
        <v>21</v>
      </c>
      <c r="C1969">
        <v>15</v>
      </c>
      <c r="D1969" s="40">
        <v>0</v>
      </c>
      <c r="E1969">
        <v>5</v>
      </c>
      <c r="F1969">
        <v>2</v>
      </c>
      <c r="G1969">
        <v>21</v>
      </c>
      <c r="H1969">
        <v>10</v>
      </c>
      <c r="I1969">
        <v>0.4</v>
      </c>
      <c r="J1969">
        <v>0.48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1</v>
      </c>
      <c r="Y1969">
        <v>0</v>
      </c>
      <c r="Z1969">
        <v>0</v>
      </c>
      <c r="AA1969" s="40">
        <f>AVERAGEIFS($C$2:C1969, $B$2:B1969, B1969)</f>
        <v>15.311111111111112</v>
      </c>
      <c r="AB1969" s="40">
        <f>AVERAGEIFS($I$2:I1969, $B$2:B1969, B1969)</f>
        <v>0.48177777777777764</v>
      </c>
      <c r="AC1969" s="40">
        <f>AVERAGEIFS($J$2:J1969, $B$2:B1969, B1969)</f>
        <v>0.49222222222222217</v>
      </c>
      <c r="AD1969" s="40">
        <f>AVERAGEIFS($D$2:D1969, $B$2:B1969, B1969)</f>
        <v>0.48888888888888887</v>
      </c>
    </row>
    <row r="1970" spans="1:30" x14ac:dyDescent="0.25">
      <c r="A1970" s="39">
        <v>46250</v>
      </c>
      <c r="B1970" t="s">
        <v>111</v>
      </c>
      <c r="C1970">
        <v>26</v>
      </c>
      <c r="D1970" s="40">
        <v>0</v>
      </c>
      <c r="E1970">
        <v>5</v>
      </c>
      <c r="F1970">
        <v>2</v>
      </c>
      <c r="G1970">
        <v>21</v>
      </c>
      <c r="H1970">
        <v>10</v>
      </c>
      <c r="I1970">
        <v>0.4</v>
      </c>
      <c r="J1970">
        <v>0.48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 s="40">
        <f>AVERAGEIFS($C$2:C1970, $B$2:B1970, B1970)</f>
        <v>12.753846153846155</v>
      </c>
      <c r="AB1970" s="40">
        <f>AVERAGEIFS($I$2:I1970, $B$2:B1970, B1970)</f>
        <v>0.47846153846153838</v>
      </c>
      <c r="AC1970" s="40">
        <f>AVERAGEIFS($J$2:J1970, $B$2:B1970, B1970)</f>
        <v>0.50184615384615383</v>
      </c>
      <c r="AD1970" s="40">
        <f>AVERAGEIFS($D$2:D1970, $B$2:B1970, B1970)</f>
        <v>0.47692307692307695</v>
      </c>
    </row>
    <row r="1971" spans="1:30" x14ac:dyDescent="0.25">
      <c r="A1971" s="39">
        <v>46250</v>
      </c>
      <c r="B1971" t="s">
        <v>18</v>
      </c>
      <c r="C1971">
        <v>13</v>
      </c>
      <c r="D1971" s="40">
        <v>0</v>
      </c>
      <c r="E1971">
        <v>5</v>
      </c>
      <c r="F1971">
        <v>2</v>
      </c>
      <c r="G1971">
        <v>21</v>
      </c>
      <c r="H1971">
        <v>10</v>
      </c>
      <c r="I1971">
        <v>0.4</v>
      </c>
      <c r="J1971">
        <v>0.48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1</v>
      </c>
      <c r="Y1971">
        <v>0</v>
      </c>
      <c r="Z1971">
        <v>0</v>
      </c>
      <c r="AA1971" s="40">
        <f>AVERAGEIFS($C$2:C1971, $B$2:B1971, B1971)</f>
        <v>15.302325581395349</v>
      </c>
      <c r="AB1971" s="40">
        <f>AVERAGEIFS($I$2:I1971, $B$2:B1971, B1971)</f>
        <v>0.46744186046511632</v>
      </c>
      <c r="AC1971" s="40">
        <f>AVERAGEIFS($J$2:J1971, $B$2:B1971, B1971)</f>
        <v>0.49000000000000016</v>
      </c>
      <c r="AD1971" s="40">
        <f>AVERAGEIFS($D$2:D1971, $B$2:B1971, B1971)</f>
        <v>0.37209302325581395</v>
      </c>
    </row>
    <row r="1972" spans="1:30" x14ac:dyDescent="0.25">
      <c r="A1972" s="39">
        <v>46250</v>
      </c>
      <c r="B1972" t="s">
        <v>247</v>
      </c>
      <c r="C1972">
        <v>10</v>
      </c>
      <c r="D1972" s="40">
        <v>0</v>
      </c>
      <c r="E1972">
        <v>5</v>
      </c>
      <c r="F1972">
        <v>2</v>
      </c>
      <c r="G1972">
        <v>21</v>
      </c>
      <c r="H1972">
        <v>10</v>
      </c>
      <c r="I1972">
        <v>0.4</v>
      </c>
      <c r="J1972">
        <v>0.48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1</v>
      </c>
      <c r="Y1972">
        <v>0</v>
      </c>
      <c r="Z1972">
        <v>0</v>
      </c>
      <c r="AA1972" s="40">
        <f>AVERAGEIFS($C$2:C1972, $B$2:B1972, B1972)</f>
        <v>10.416666666666666</v>
      </c>
      <c r="AB1972" s="40">
        <f>AVERAGEIFS($I$2:I1972, $B$2:B1972, B1972)</f>
        <v>0.54583333333333328</v>
      </c>
      <c r="AC1972" s="40">
        <f>AVERAGEIFS($J$2:J1972, $B$2:B1972, B1972)</f>
        <v>0.54166666666666663</v>
      </c>
      <c r="AD1972" s="40">
        <f>AVERAGEIFS($D$2:D1972, $B$2:B1972, B1972)</f>
        <v>0.5</v>
      </c>
    </row>
    <row r="1973" spans="1:30" x14ac:dyDescent="0.25">
      <c r="A1973" s="39">
        <v>46250</v>
      </c>
      <c r="B1973" t="s">
        <v>120</v>
      </c>
      <c r="C1973">
        <v>21</v>
      </c>
      <c r="D1973" s="40">
        <v>0</v>
      </c>
      <c r="E1973">
        <v>5</v>
      </c>
      <c r="F1973">
        <v>2</v>
      </c>
      <c r="G1973">
        <v>21</v>
      </c>
      <c r="H1973">
        <v>10</v>
      </c>
      <c r="I1973">
        <v>0.4</v>
      </c>
      <c r="J1973">
        <v>0.48</v>
      </c>
      <c r="K1973">
        <v>0</v>
      </c>
      <c r="L1973">
        <v>0</v>
      </c>
      <c r="M1973">
        <v>0</v>
      </c>
      <c r="N1973">
        <v>1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1</v>
      </c>
      <c r="Y1973">
        <v>0</v>
      </c>
      <c r="Z1973">
        <v>0</v>
      </c>
      <c r="AA1973" s="40">
        <f>AVERAGEIFS($C$2:C1973, $B$2:B1973, B1973)</f>
        <v>14.574999999999999</v>
      </c>
      <c r="AB1973" s="40">
        <f>AVERAGEIFS($I$2:I1973, $B$2:B1973, B1973)</f>
        <v>0.49224999999999997</v>
      </c>
      <c r="AC1973" s="40">
        <f>AVERAGEIFS($J$2:J1973, $B$2:B1973, B1973)</f>
        <v>0.49337499999999979</v>
      </c>
      <c r="AD1973" s="40">
        <f>AVERAGEIFS($D$2:D1973, $B$2:B1973, B1973)</f>
        <v>0.45</v>
      </c>
    </row>
    <row r="1974" spans="1:30" x14ac:dyDescent="0.25">
      <c r="A1974" s="39">
        <v>46250</v>
      </c>
      <c r="B1974" t="s">
        <v>29</v>
      </c>
      <c r="C1974">
        <v>10</v>
      </c>
      <c r="D1974" s="40">
        <v>0</v>
      </c>
      <c r="E1974">
        <v>5</v>
      </c>
      <c r="F1974">
        <v>2</v>
      </c>
      <c r="G1974">
        <v>21</v>
      </c>
      <c r="H1974">
        <v>10</v>
      </c>
      <c r="I1974">
        <v>0.4</v>
      </c>
      <c r="J1974">
        <v>0.48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1</v>
      </c>
      <c r="Y1974">
        <v>0</v>
      </c>
      <c r="Z1974">
        <v>0</v>
      </c>
      <c r="AA1974" s="40">
        <f>AVERAGEIFS($C$2:C1974, $B$2:B1974, B1974)</f>
        <v>11.857142857142858</v>
      </c>
      <c r="AB1974" s="40">
        <f>AVERAGEIFS($I$2:I1974, $B$2:B1974, B1974)</f>
        <v>0.49553571428571436</v>
      </c>
      <c r="AC1974" s="40">
        <f>AVERAGEIFS($J$2:J1974, $B$2:B1974, B1974)</f>
        <v>0.49464285714285711</v>
      </c>
      <c r="AD1974" s="40">
        <f>AVERAGEIFS($D$2:D1974, $B$2:B1974, B1974)</f>
        <v>0.5714285714285714</v>
      </c>
    </row>
    <row r="1975" spans="1:30" x14ac:dyDescent="0.25">
      <c r="A1975" s="39">
        <v>46250</v>
      </c>
      <c r="B1975" t="s">
        <v>5</v>
      </c>
      <c r="C1975">
        <v>30</v>
      </c>
      <c r="D1975" s="40">
        <v>1</v>
      </c>
      <c r="E1975">
        <v>5</v>
      </c>
      <c r="F1975">
        <v>3</v>
      </c>
      <c r="G1975">
        <v>21</v>
      </c>
      <c r="H1975">
        <v>11</v>
      </c>
      <c r="I1975">
        <v>0.6</v>
      </c>
      <c r="J1975">
        <v>0.52</v>
      </c>
      <c r="K1975">
        <v>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1</v>
      </c>
      <c r="Z1975">
        <v>1</v>
      </c>
      <c r="AA1975" s="40">
        <f>AVERAGEIFS($C$2:C1975, $B$2:B1975, B1975)</f>
        <v>21.891304347826086</v>
      </c>
      <c r="AB1975" s="40">
        <f>AVERAGEIFS($I$2:I1975, $B$2:B1975, B1975)</f>
        <v>0.47717391304347823</v>
      </c>
      <c r="AC1975" s="40">
        <f>AVERAGEIFS($J$2:J1975, $B$2:B1975, B1975)</f>
        <v>0.49304347826086947</v>
      </c>
      <c r="AD1975" s="40">
        <f>AVERAGEIFS($D$2:D1975, $B$2:B1975, B1975)</f>
        <v>0.43478260869565216</v>
      </c>
    </row>
    <row r="1976" spans="1:30" x14ac:dyDescent="0.25">
      <c r="A1976" s="39">
        <v>46250</v>
      </c>
      <c r="B1976" t="s">
        <v>3</v>
      </c>
      <c r="C1976">
        <v>28</v>
      </c>
      <c r="D1976" s="40">
        <v>1</v>
      </c>
      <c r="E1976">
        <v>5</v>
      </c>
      <c r="F1976">
        <v>3</v>
      </c>
      <c r="G1976">
        <v>21</v>
      </c>
      <c r="H1976">
        <v>11</v>
      </c>
      <c r="I1976">
        <v>0.6</v>
      </c>
      <c r="J1976">
        <v>0.52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1</v>
      </c>
      <c r="Z1976">
        <v>1</v>
      </c>
      <c r="AA1976" s="40">
        <f>AVERAGEIFS($C$2:C1976, $B$2:B1976, B1976)</f>
        <v>22.714285714285715</v>
      </c>
      <c r="AB1976" s="40">
        <f>AVERAGEIFS($I$2:I1976, $B$2:B1976, B1976)</f>
        <v>0.47857142857142854</v>
      </c>
      <c r="AC1976" s="40">
        <f>AVERAGEIFS($J$2:J1976, $B$2:B1976, B1976)</f>
        <v>0.47857142857142854</v>
      </c>
      <c r="AD1976" s="40">
        <f>AVERAGEIFS($D$2:D1976, $B$2:B1976, B1976)</f>
        <v>0.5</v>
      </c>
    </row>
    <row r="1977" spans="1:30" x14ac:dyDescent="0.25">
      <c r="A1977" s="39">
        <v>46250</v>
      </c>
      <c r="B1977" t="s">
        <v>127</v>
      </c>
      <c r="C1977">
        <v>27</v>
      </c>
      <c r="D1977" s="40">
        <v>1</v>
      </c>
      <c r="E1977">
        <v>5</v>
      </c>
      <c r="F1977">
        <v>3</v>
      </c>
      <c r="G1977">
        <v>21</v>
      </c>
      <c r="H1977">
        <v>11</v>
      </c>
      <c r="I1977">
        <v>0.6</v>
      </c>
      <c r="J1977">
        <v>0.52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1</v>
      </c>
      <c r="AA1977" s="40">
        <f>AVERAGEIFS($C$2:C1977, $B$2:B1977, B1977)</f>
        <v>19.975609756097562</v>
      </c>
      <c r="AB1977" s="40">
        <f>AVERAGEIFS($I$2:I1977, $B$2:B1977, B1977)</f>
        <v>0.43329268292682926</v>
      </c>
      <c r="AC1977" s="40">
        <f>AVERAGEIFS($J$2:J1977, $B$2:B1977, B1977)</f>
        <v>0.47060975609756101</v>
      </c>
      <c r="AD1977" s="40">
        <f>AVERAGEIFS($D$2:D1977, $B$2:B1977, B1977)</f>
        <v>0.43902439024390244</v>
      </c>
    </row>
    <row r="1978" spans="1:30" x14ac:dyDescent="0.25">
      <c r="A1978" s="39">
        <v>46250</v>
      </c>
      <c r="B1978" t="s">
        <v>49</v>
      </c>
      <c r="C1978">
        <v>12</v>
      </c>
      <c r="D1978" s="40">
        <v>1</v>
      </c>
      <c r="E1978">
        <v>5</v>
      </c>
      <c r="F1978">
        <v>3</v>
      </c>
      <c r="G1978">
        <v>21</v>
      </c>
      <c r="H1978">
        <v>11</v>
      </c>
      <c r="I1978">
        <v>0.6</v>
      </c>
      <c r="J1978">
        <v>0.52</v>
      </c>
      <c r="K1978">
        <v>1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1</v>
      </c>
      <c r="AA1978" s="40">
        <f>AVERAGEIFS($C$2:C1978, $B$2:B1978, B1978)</f>
        <v>11</v>
      </c>
      <c r="AB1978" s="40">
        <f>AVERAGEIFS($I$2:I1978, $B$2:B1978, B1978)</f>
        <v>0.50370370370370365</v>
      </c>
      <c r="AC1978" s="40">
        <f>AVERAGEIFS($J$2:J1978, $B$2:B1978, B1978)</f>
        <v>0.50518518518518518</v>
      </c>
      <c r="AD1978" s="40">
        <f>AVERAGEIFS($D$2:D1978, $B$2:B1978, B1978)</f>
        <v>0.51851851851851849</v>
      </c>
    </row>
    <row r="1979" spans="1:30" x14ac:dyDescent="0.25">
      <c r="A1979" s="39">
        <v>46250</v>
      </c>
      <c r="B1979" t="s">
        <v>32</v>
      </c>
      <c r="C1979">
        <v>26</v>
      </c>
      <c r="D1979" s="40">
        <v>1</v>
      </c>
      <c r="E1979">
        <v>5</v>
      </c>
      <c r="F1979">
        <v>3</v>
      </c>
      <c r="G1979">
        <v>21</v>
      </c>
      <c r="H1979">
        <v>11</v>
      </c>
      <c r="I1979">
        <v>0.6</v>
      </c>
      <c r="J1979">
        <v>0.52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 s="40">
        <f>AVERAGEIFS($C$2:C1979, $B$2:B1979, B1979)</f>
        <v>10.895833333333334</v>
      </c>
      <c r="AB1979" s="40">
        <f>AVERAGEIFS($I$2:I1979, $B$2:B1979, B1979)</f>
        <v>0.42812499999999987</v>
      </c>
      <c r="AC1979" s="40">
        <f>AVERAGEIFS($J$2:J1979, $B$2:B1979, B1979)</f>
        <v>0.46625</v>
      </c>
      <c r="AD1979" s="40">
        <f>AVERAGEIFS($D$2:D1979, $B$2:B1979, B1979)</f>
        <v>0.41666666666666669</v>
      </c>
    </row>
    <row r="1980" spans="1:30" x14ac:dyDescent="0.25">
      <c r="A1980" s="39">
        <v>46250</v>
      </c>
      <c r="B1980" t="s">
        <v>110</v>
      </c>
      <c r="C1980">
        <v>9</v>
      </c>
      <c r="D1980" s="40">
        <v>1</v>
      </c>
      <c r="E1980">
        <v>5</v>
      </c>
      <c r="F1980">
        <v>3</v>
      </c>
      <c r="G1980">
        <v>21</v>
      </c>
      <c r="H1980">
        <v>11</v>
      </c>
      <c r="I1980">
        <v>0.6</v>
      </c>
      <c r="J1980">
        <v>0.52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1</v>
      </c>
      <c r="AA1980" s="40">
        <f>AVERAGEIFS($C$2:C1980, $B$2:B1980, B1980)</f>
        <v>8.0588235294117645</v>
      </c>
      <c r="AB1980" s="40">
        <f>AVERAGEIFS($I$2:I1980, $B$2:B1980, B1980)</f>
        <v>0.50588235294117645</v>
      </c>
      <c r="AC1980" s="40">
        <f>AVERAGEIFS($J$2:J1980, $B$2:B1980, B1980)</f>
        <v>0.48411764705882343</v>
      </c>
      <c r="AD1980" s="40">
        <f>AVERAGEIFS($D$2:D1980, $B$2:B1980, B1980)</f>
        <v>0.52941176470588236</v>
      </c>
    </row>
    <row r="1981" spans="1:30" x14ac:dyDescent="0.25">
      <c r="A1981" s="39">
        <v>46250</v>
      </c>
      <c r="B1981" t="s">
        <v>22</v>
      </c>
      <c r="C1981">
        <v>24</v>
      </c>
      <c r="D1981" s="40">
        <v>1</v>
      </c>
      <c r="E1981">
        <v>5</v>
      </c>
      <c r="F1981">
        <v>3</v>
      </c>
      <c r="G1981">
        <v>21</v>
      </c>
      <c r="H1981">
        <v>11</v>
      </c>
      <c r="I1981">
        <v>0.6</v>
      </c>
      <c r="J1981">
        <v>0.52</v>
      </c>
      <c r="K1981">
        <v>1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1</v>
      </c>
      <c r="AA1981" s="40">
        <f>AVERAGEIFS($C$2:C1981, $B$2:B1981, B1981)</f>
        <v>15.555555555555555</v>
      </c>
      <c r="AB1981" s="40">
        <f>AVERAGEIFS($I$2:I1981, $B$2:B1981, B1981)</f>
        <v>0.4161111111111111</v>
      </c>
      <c r="AC1981" s="40">
        <f>AVERAGEIFS($J$2:J1981, $B$2:B1981, B1981)</f>
        <v>0.45916666666666672</v>
      </c>
      <c r="AD1981" s="40">
        <f>AVERAGEIFS($D$2:D1981, $B$2:B1981, B1981)</f>
        <v>0.3888888888888889</v>
      </c>
    </row>
    <row r="1982" spans="1:30" x14ac:dyDescent="0.25">
      <c r="A1982" s="39">
        <v>46250</v>
      </c>
      <c r="B1982" t="s">
        <v>259</v>
      </c>
      <c r="C1982">
        <v>3</v>
      </c>
      <c r="D1982" s="40">
        <v>1</v>
      </c>
      <c r="E1982">
        <v>5</v>
      </c>
      <c r="F1982">
        <v>3</v>
      </c>
      <c r="G1982">
        <v>21</v>
      </c>
      <c r="H1982">
        <v>11</v>
      </c>
      <c r="I1982">
        <v>0.6</v>
      </c>
      <c r="J1982">
        <v>0.52</v>
      </c>
      <c r="K1982">
        <v>1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1</v>
      </c>
      <c r="Z1982">
        <v>1</v>
      </c>
      <c r="AA1982" s="40">
        <f>AVERAGEIFS($C$2:C1982, $B$2:B1982, B1982)</f>
        <v>3</v>
      </c>
      <c r="AB1982" s="40">
        <f>AVERAGEIFS($I$2:I1982, $B$2:B1982, B1982)</f>
        <v>0.6</v>
      </c>
      <c r="AC1982" s="40">
        <f>AVERAGEIFS($J$2:J1982, $B$2:B1982, B1982)</f>
        <v>0.52</v>
      </c>
      <c r="AD1982" s="40">
        <f>AVERAGEIFS($D$2:D1982, $B$2:B1982, B1982)</f>
        <v>1</v>
      </c>
    </row>
    <row r="1983" spans="1:30" x14ac:dyDescent="0.25">
      <c r="A1983" s="39">
        <v>46253</v>
      </c>
      <c r="B1983" t="s">
        <v>65</v>
      </c>
      <c r="C1983">
        <v>22</v>
      </c>
      <c r="D1983" s="40">
        <v>1</v>
      </c>
      <c r="E1983">
        <v>5</v>
      </c>
      <c r="F1983">
        <v>3</v>
      </c>
      <c r="G1983">
        <v>20</v>
      </c>
      <c r="H1983">
        <v>10</v>
      </c>
      <c r="I1983">
        <v>0.6</v>
      </c>
      <c r="J1983">
        <v>0.5</v>
      </c>
      <c r="K1983">
        <v>1</v>
      </c>
      <c r="L1983">
        <v>0</v>
      </c>
      <c r="M1983">
        <v>0</v>
      </c>
      <c r="N1983">
        <v>0</v>
      </c>
      <c r="O1983">
        <v>1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 s="40">
        <f>AVERAGEIFS($C$2:C1983, $B$2:B1983, B1983)</f>
        <v>18.476190476190474</v>
      </c>
      <c r="AB1983" s="40">
        <f>AVERAGEIFS($I$2:I1983, $B$2:B1983, B1983)</f>
        <v>0.59857142857142853</v>
      </c>
      <c r="AC1983" s="40">
        <f>AVERAGEIFS($J$2:J1983, $B$2:B1983, B1983)</f>
        <v>0.55095238095238086</v>
      </c>
      <c r="AD1983" s="40">
        <f>AVERAGEIFS($D$2:D1983, $B$2:B1983, B1983)</f>
        <v>0.66666666666666663</v>
      </c>
    </row>
    <row r="1984" spans="1:30" x14ac:dyDescent="0.25">
      <c r="A1984" s="39">
        <v>46253</v>
      </c>
      <c r="B1984" t="s">
        <v>21</v>
      </c>
      <c r="C1984">
        <v>24</v>
      </c>
      <c r="D1984" s="40">
        <v>1</v>
      </c>
      <c r="E1984">
        <v>5</v>
      </c>
      <c r="F1984">
        <v>3</v>
      </c>
      <c r="G1984">
        <v>20</v>
      </c>
      <c r="H1984">
        <v>10</v>
      </c>
      <c r="I1984">
        <v>0.6</v>
      </c>
      <c r="J1984">
        <v>0.5</v>
      </c>
      <c r="K1984">
        <v>1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 s="40">
        <f>AVERAGEIFS($C$2:C1984, $B$2:B1984, B1984)</f>
        <v>15.5</v>
      </c>
      <c r="AB1984" s="40">
        <f>AVERAGEIFS($I$2:I1984, $B$2:B1984, B1984)</f>
        <v>0.48434782608695637</v>
      </c>
      <c r="AC1984" s="40">
        <f>AVERAGEIFS($J$2:J1984, $B$2:B1984, B1984)</f>
        <v>0.49239130434782608</v>
      </c>
      <c r="AD1984" s="40">
        <f>AVERAGEIFS($D$2:D1984, $B$2:B1984, B1984)</f>
        <v>0.5</v>
      </c>
    </row>
    <row r="1985" spans="1:30" x14ac:dyDescent="0.25">
      <c r="A1985" s="39">
        <v>46253</v>
      </c>
      <c r="B1985" t="s">
        <v>1</v>
      </c>
      <c r="C1985">
        <v>41</v>
      </c>
      <c r="D1985" s="40">
        <v>1</v>
      </c>
      <c r="E1985">
        <v>5</v>
      </c>
      <c r="F1985">
        <v>3</v>
      </c>
      <c r="G1985">
        <v>20</v>
      </c>
      <c r="H1985">
        <v>10</v>
      </c>
      <c r="I1985">
        <v>0.6</v>
      </c>
      <c r="J1985">
        <v>0.5</v>
      </c>
      <c r="K1985">
        <v>1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 s="40">
        <f>AVERAGEIFS($C$2:C1985, $B$2:B1985, B1985)</f>
        <v>26.76</v>
      </c>
      <c r="AB1985" s="40">
        <f>AVERAGEIFS($I$2:I1985, $B$2:B1985, B1985)</f>
        <v>0.54400000000000004</v>
      </c>
      <c r="AC1985" s="40">
        <f>AVERAGEIFS($J$2:J1985, $B$2:B1985, B1985)</f>
        <v>0.504</v>
      </c>
      <c r="AD1985" s="40">
        <f>AVERAGEIFS($D$2:D1985, $B$2:B1985, B1985)</f>
        <v>0.64</v>
      </c>
    </row>
    <row r="1986" spans="1:30" x14ac:dyDescent="0.25">
      <c r="A1986" s="39">
        <v>46253</v>
      </c>
      <c r="B1986" t="s">
        <v>133</v>
      </c>
      <c r="C1986">
        <v>16</v>
      </c>
      <c r="D1986" s="40">
        <v>1</v>
      </c>
      <c r="E1986">
        <v>5</v>
      </c>
      <c r="F1986">
        <v>3</v>
      </c>
      <c r="G1986">
        <v>20</v>
      </c>
      <c r="H1986">
        <v>10</v>
      </c>
      <c r="I1986">
        <v>0.6</v>
      </c>
      <c r="J1986">
        <v>0.5</v>
      </c>
      <c r="K1986">
        <v>1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 s="40">
        <f>AVERAGEIFS($C$2:C1986, $B$2:B1986, B1986)</f>
        <v>13.117647058823529</v>
      </c>
      <c r="AB1986" s="40">
        <f>AVERAGEIFS($I$2:I1986, $B$2:B1986, B1986)</f>
        <v>0.49117647058823527</v>
      </c>
      <c r="AC1986" s="40">
        <f>AVERAGEIFS($J$2:J1986, $B$2:B1986, B1986)</f>
        <v>0.49235294117647066</v>
      </c>
      <c r="AD1986" s="40">
        <f>AVERAGEIFS($D$2:D1986, $B$2:B1986, B1986)</f>
        <v>0.41176470588235292</v>
      </c>
    </row>
    <row r="1987" spans="1:30" x14ac:dyDescent="0.25">
      <c r="A1987" s="39">
        <v>46253</v>
      </c>
      <c r="B1987" t="s">
        <v>4</v>
      </c>
      <c r="C1987">
        <v>49</v>
      </c>
      <c r="D1987" s="40">
        <v>1</v>
      </c>
      <c r="E1987">
        <v>5</v>
      </c>
      <c r="F1987">
        <v>3</v>
      </c>
      <c r="G1987">
        <v>20</v>
      </c>
      <c r="H1987">
        <v>10</v>
      </c>
      <c r="I1987">
        <v>0.6</v>
      </c>
      <c r="J1987">
        <v>0.5</v>
      </c>
      <c r="K1987">
        <v>1</v>
      </c>
      <c r="L1987">
        <v>0</v>
      </c>
      <c r="M1987">
        <v>0</v>
      </c>
      <c r="N1987">
        <v>0</v>
      </c>
      <c r="O1987">
        <v>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 s="40">
        <f>AVERAGEIFS($C$2:C1987, $B$2:B1987, B1987)</f>
        <v>25.16</v>
      </c>
      <c r="AB1987" s="40">
        <f>AVERAGEIFS($I$2:I1987, $B$2:B1987, B1987)</f>
        <v>0.51600000000000001</v>
      </c>
      <c r="AC1987" s="40">
        <f>AVERAGEIFS($J$2:J1987, $B$2:B1987, B1987)</f>
        <v>0.50560000000000005</v>
      </c>
      <c r="AD1987" s="40">
        <f>AVERAGEIFS($D$2:D1987, $B$2:B1987, B1987)</f>
        <v>0.6</v>
      </c>
    </row>
    <row r="1988" spans="1:30" x14ac:dyDescent="0.25">
      <c r="A1988" s="39">
        <v>46253</v>
      </c>
      <c r="B1988" t="s">
        <v>88</v>
      </c>
      <c r="C1988">
        <v>26</v>
      </c>
      <c r="D1988" s="40">
        <v>1</v>
      </c>
      <c r="E1988">
        <v>5</v>
      </c>
      <c r="F1988">
        <v>3</v>
      </c>
      <c r="G1988">
        <v>20</v>
      </c>
      <c r="H1988">
        <v>10</v>
      </c>
      <c r="I1988">
        <v>0.6</v>
      </c>
      <c r="J1988">
        <v>0.5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 s="40">
        <f>AVERAGEIFS($C$2:C1988, $B$2:B1988, B1988)</f>
        <v>19.181818181818183</v>
      </c>
      <c r="AB1988" s="40">
        <f>AVERAGEIFS($I$2:I1988, $B$2:B1988, B1988)</f>
        <v>0.50909090909090904</v>
      </c>
      <c r="AC1988" s="40">
        <f>AVERAGEIFS($J$2:J1988, $B$2:B1988, B1988)</f>
        <v>0.50727272727272732</v>
      </c>
      <c r="AD1988" s="40">
        <f>AVERAGEIFS($D$2:D1988, $B$2:B1988, B1988)</f>
        <v>0.54545454545454541</v>
      </c>
    </row>
    <row r="1989" spans="1:30" x14ac:dyDescent="0.25">
      <c r="A1989" s="39">
        <v>46253</v>
      </c>
      <c r="B1989" t="s">
        <v>19</v>
      </c>
      <c r="C1989">
        <v>25</v>
      </c>
      <c r="D1989" s="40">
        <v>0</v>
      </c>
      <c r="E1989">
        <v>5</v>
      </c>
      <c r="F1989">
        <v>2</v>
      </c>
      <c r="G1989">
        <v>20</v>
      </c>
      <c r="H1989">
        <v>10</v>
      </c>
      <c r="I1989">
        <v>0.4</v>
      </c>
      <c r="J1989">
        <v>0.5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1</v>
      </c>
      <c r="Y1989">
        <v>1</v>
      </c>
      <c r="Z1989">
        <v>0</v>
      </c>
      <c r="AA1989" s="40">
        <f>AVERAGEIFS($C$2:C1989, $B$2:B1989, B1989)</f>
        <v>18.783783783783782</v>
      </c>
      <c r="AB1989" s="40">
        <f>AVERAGEIFS($I$2:I1989, $B$2:B1989, B1989)</f>
        <v>0.54810810810810795</v>
      </c>
      <c r="AC1989" s="40">
        <f>AVERAGEIFS($J$2:J1989, $B$2:B1989, B1989)</f>
        <v>0.51054054054054054</v>
      </c>
      <c r="AD1989" s="40">
        <f>AVERAGEIFS($D$2:D1989, $B$2:B1989, B1989)</f>
        <v>0.51351351351351349</v>
      </c>
    </row>
    <row r="1990" spans="1:30" x14ac:dyDescent="0.25">
      <c r="A1990" s="39">
        <v>46253</v>
      </c>
      <c r="B1990" t="s">
        <v>23</v>
      </c>
      <c r="C1990">
        <v>15</v>
      </c>
      <c r="D1990" s="40">
        <v>0</v>
      </c>
      <c r="E1990">
        <v>5</v>
      </c>
      <c r="F1990">
        <v>2</v>
      </c>
      <c r="G1990">
        <v>20</v>
      </c>
      <c r="H1990">
        <v>10</v>
      </c>
      <c r="I1990">
        <v>0.4</v>
      </c>
      <c r="J1990">
        <v>0.5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1</v>
      </c>
      <c r="Y1990">
        <v>1</v>
      </c>
      <c r="Z1990">
        <v>0</v>
      </c>
      <c r="AA1990" s="40">
        <f>AVERAGEIFS($C$2:C1990, $B$2:B1990, B1990)</f>
        <v>11.483516483516484</v>
      </c>
      <c r="AB1990" s="40">
        <f>AVERAGEIFS($I$2:I1990, $B$2:B1990, B1990)</f>
        <v>0.46923076923076928</v>
      </c>
      <c r="AC1990" s="40">
        <f>AVERAGEIFS($J$2:J1990, $B$2:B1990, B1990)</f>
        <v>0.48923076923076936</v>
      </c>
      <c r="AD1990" s="40">
        <f>AVERAGEIFS($D$2:D1990, $B$2:B1990, B1990)</f>
        <v>0.43956043956043955</v>
      </c>
    </row>
    <row r="1991" spans="1:30" x14ac:dyDescent="0.25">
      <c r="A1991" s="39">
        <v>46253</v>
      </c>
      <c r="B1991" t="s">
        <v>14</v>
      </c>
      <c r="C1991">
        <v>43</v>
      </c>
      <c r="D1991" s="40">
        <v>0</v>
      </c>
      <c r="E1991">
        <v>5</v>
      </c>
      <c r="F1991">
        <v>2</v>
      </c>
      <c r="G1991">
        <v>20</v>
      </c>
      <c r="H1991">
        <v>10</v>
      </c>
      <c r="I1991">
        <v>0.4</v>
      </c>
      <c r="J1991">
        <v>0.5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 s="40">
        <f>AVERAGEIFS($C$2:C1991, $B$2:B1991, B1991)</f>
        <v>23.383333333333333</v>
      </c>
      <c r="AB1991" s="40">
        <f>AVERAGEIFS($I$2:I1991, $B$2:B1991, B1991)</f>
        <v>0.44166666666666665</v>
      </c>
      <c r="AC1991" s="40">
        <f>AVERAGEIFS($J$2:J1991, $B$2:B1991, B1991)</f>
        <v>0.47449999999999998</v>
      </c>
      <c r="AD1991" s="40">
        <f>AVERAGEIFS($D$2:D1991, $B$2:B1991, B1991)</f>
        <v>0.38333333333333336</v>
      </c>
    </row>
    <row r="1992" spans="1:30" x14ac:dyDescent="0.25">
      <c r="A1992" s="39">
        <v>46253</v>
      </c>
      <c r="B1992" t="s">
        <v>13</v>
      </c>
      <c r="C1992">
        <v>47</v>
      </c>
      <c r="D1992" s="40">
        <v>0</v>
      </c>
      <c r="E1992">
        <v>5</v>
      </c>
      <c r="F1992">
        <v>2</v>
      </c>
      <c r="G1992">
        <v>20</v>
      </c>
      <c r="H1992">
        <v>10</v>
      </c>
      <c r="I1992">
        <v>0.4</v>
      </c>
      <c r="J1992">
        <v>0.5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1</v>
      </c>
      <c r="Y1992">
        <v>1</v>
      </c>
      <c r="Z1992">
        <v>0</v>
      </c>
      <c r="AA1992" s="40">
        <f>AVERAGEIFS($C$2:C1992, $B$2:B1992, B1992)</f>
        <v>23.807228915662652</v>
      </c>
      <c r="AB1992" s="40">
        <f>AVERAGEIFS($I$2:I1992, $B$2:B1992, B1992)</f>
        <v>0.45240963855421684</v>
      </c>
      <c r="AC1992" s="40">
        <f>AVERAGEIFS($J$2:J1992, $B$2:B1992, B1992)</f>
        <v>0.47385542168674699</v>
      </c>
      <c r="AD1992" s="40">
        <f>AVERAGEIFS($D$2:D1992, $B$2:B1992, B1992)</f>
        <v>0.42168674698795183</v>
      </c>
    </row>
    <row r="1993" spans="1:30" x14ac:dyDescent="0.25">
      <c r="A1993" s="39">
        <v>46253</v>
      </c>
      <c r="B1993" t="s">
        <v>90</v>
      </c>
      <c r="C1993">
        <v>42</v>
      </c>
      <c r="D1993" s="40">
        <v>0</v>
      </c>
      <c r="E1993">
        <v>5</v>
      </c>
      <c r="F1993">
        <v>2</v>
      </c>
      <c r="G1993">
        <v>20</v>
      </c>
      <c r="H1993">
        <v>10</v>
      </c>
      <c r="I1993">
        <v>0.4</v>
      </c>
      <c r="J1993">
        <v>0.5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1</v>
      </c>
      <c r="Y1993">
        <v>1</v>
      </c>
      <c r="Z1993">
        <v>0</v>
      </c>
      <c r="AA1993" s="40">
        <f>AVERAGEIFS($C$2:C1993, $B$2:B1993, B1993)</f>
        <v>23.131578947368421</v>
      </c>
      <c r="AB1993" s="40">
        <f>AVERAGEIFS($I$2:I1993, $B$2:B1993, B1993)</f>
        <v>0.56842105263157894</v>
      </c>
      <c r="AC1993" s="40">
        <f>AVERAGEIFS($J$2:J1993, $B$2:B1993, B1993)</f>
        <v>0.53868421052631565</v>
      </c>
      <c r="AD1993" s="40">
        <f>AVERAGEIFS($D$2:D1993, $B$2:B1993, B1993)</f>
        <v>0.63157894736842102</v>
      </c>
    </row>
    <row r="1994" spans="1:30" x14ac:dyDescent="0.25">
      <c r="A1994" s="39">
        <v>46253</v>
      </c>
      <c r="B1994" t="s">
        <v>64</v>
      </c>
      <c r="C1994">
        <v>4</v>
      </c>
      <c r="D1994" s="40">
        <v>0</v>
      </c>
      <c r="E1994">
        <v>5</v>
      </c>
      <c r="F1994">
        <v>2</v>
      </c>
      <c r="G1994">
        <v>20</v>
      </c>
      <c r="H1994">
        <v>10</v>
      </c>
      <c r="I1994">
        <v>0.4</v>
      </c>
      <c r="J1994">
        <v>0.5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1</v>
      </c>
      <c r="Y1994">
        <v>1</v>
      </c>
      <c r="Z1994">
        <v>0</v>
      </c>
      <c r="AA1994" s="40">
        <f>AVERAGEIFS($C$2:C1994, $B$2:B1994, B1994)</f>
        <v>15.428571428571429</v>
      </c>
      <c r="AB1994" s="40">
        <f>AVERAGEIFS($I$2:I1994, $B$2:B1994, B1994)</f>
        <v>0.52500000000000002</v>
      </c>
      <c r="AC1994" s="40">
        <f>AVERAGEIFS($J$2:J1994, $B$2:B1994, B1994)</f>
        <v>0.51214285714285712</v>
      </c>
      <c r="AD1994" s="40">
        <f>AVERAGEIFS($D$2:D1994, $B$2:B1994, B1994)</f>
        <v>0.5</v>
      </c>
    </row>
    <row r="1995" spans="1:30" x14ac:dyDescent="0.25">
      <c r="A1995" s="39">
        <v>46253</v>
      </c>
      <c r="B1995" t="s">
        <v>120</v>
      </c>
      <c r="C1995">
        <v>15</v>
      </c>
      <c r="D1995" s="40">
        <v>1</v>
      </c>
      <c r="E1995">
        <v>3</v>
      </c>
      <c r="F1995">
        <v>3</v>
      </c>
      <c r="G1995">
        <v>12</v>
      </c>
      <c r="H1995">
        <v>9</v>
      </c>
      <c r="I1995">
        <v>1</v>
      </c>
      <c r="J1995">
        <v>0.75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</v>
      </c>
      <c r="X1995">
        <v>1</v>
      </c>
      <c r="Y1995">
        <v>0</v>
      </c>
      <c r="Z1995">
        <v>0</v>
      </c>
      <c r="AA1995" s="40">
        <f>AVERAGEIFS($C$2:C1995, $B$2:B1995, B1995)</f>
        <v>14.580246913580247</v>
      </c>
      <c r="AB1995" s="40">
        <f>AVERAGEIFS($I$2:I1995, $B$2:B1995, B1995)</f>
        <v>0.49851851851851847</v>
      </c>
      <c r="AC1995" s="40">
        <f>AVERAGEIFS($J$2:J1995, $B$2:B1995, B1995)</f>
        <v>0.49654320987654305</v>
      </c>
      <c r="AD1995" s="40">
        <f>AVERAGEIFS($D$2:D1995, $B$2:B1995, B1995)</f>
        <v>0.4567901234567901</v>
      </c>
    </row>
    <row r="1996" spans="1:30" x14ac:dyDescent="0.25">
      <c r="A1996" s="39">
        <v>46253</v>
      </c>
      <c r="B1996" t="s">
        <v>2</v>
      </c>
      <c r="C1996">
        <v>31</v>
      </c>
      <c r="D1996" s="40">
        <v>1</v>
      </c>
      <c r="E1996">
        <v>3</v>
      </c>
      <c r="F1996">
        <v>3</v>
      </c>
      <c r="G1996">
        <v>12</v>
      </c>
      <c r="H1996">
        <v>9</v>
      </c>
      <c r="I1996">
        <v>1</v>
      </c>
      <c r="J1996">
        <v>0.75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0</v>
      </c>
      <c r="AA1996" s="40">
        <f>AVERAGEIFS($C$2:C1996, $B$2:B1996, B1996)</f>
        <v>28.239130434782609</v>
      </c>
      <c r="AB1996" s="40">
        <f>AVERAGEIFS($I$2:I1996, $B$2:B1996, B1996)</f>
        <v>0.61304347826086958</v>
      </c>
      <c r="AC1996" s="40">
        <f>AVERAGEIFS($J$2:J1996, $B$2:B1996, B1996)</f>
        <v>0.55760869565217397</v>
      </c>
      <c r="AD1996" s="40">
        <f>AVERAGEIFS($D$2:D1996, $B$2:B1996, B1996)</f>
        <v>0.58695652173913049</v>
      </c>
    </row>
    <row r="1997" spans="1:30" x14ac:dyDescent="0.25">
      <c r="A1997" s="39">
        <v>46253</v>
      </c>
      <c r="B1997" t="s">
        <v>22</v>
      </c>
      <c r="C1997">
        <v>16</v>
      </c>
      <c r="D1997" s="40">
        <v>1</v>
      </c>
      <c r="E1997">
        <v>3</v>
      </c>
      <c r="F1997">
        <v>3</v>
      </c>
      <c r="G1997">
        <v>12</v>
      </c>
      <c r="H1997">
        <v>9</v>
      </c>
      <c r="I1997">
        <v>1</v>
      </c>
      <c r="J1997">
        <v>0.75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</v>
      </c>
      <c r="X1997">
        <v>1</v>
      </c>
      <c r="Y1997">
        <v>0</v>
      </c>
      <c r="Z1997">
        <v>0</v>
      </c>
      <c r="AA1997" s="40">
        <f>AVERAGEIFS($C$2:C1997, $B$2:B1997, B1997)</f>
        <v>15.567567567567568</v>
      </c>
      <c r="AB1997" s="40">
        <f>AVERAGEIFS($I$2:I1997, $B$2:B1997, B1997)</f>
        <v>0.43189189189189192</v>
      </c>
      <c r="AC1997" s="40">
        <f>AVERAGEIFS($J$2:J1997, $B$2:B1997, B1997)</f>
        <v>0.46702702702702703</v>
      </c>
      <c r="AD1997" s="40">
        <f>AVERAGEIFS($D$2:D1997, $B$2:B1997, B1997)</f>
        <v>0.40540540540540543</v>
      </c>
    </row>
    <row r="1998" spans="1:30" x14ac:dyDescent="0.25">
      <c r="A1998" s="39">
        <v>46253</v>
      </c>
      <c r="B1998" t="s">
        <v>113</v>
      </c>
      <c r="C1998">
        <v>26</v>
      </c>
      <c r="D1998" s="40">
        <v>1</v>
      </c>
      <c r="E1998">
        <v>3</v>
      </c>
      <c r="F1998">
        <v>3</v>
      </c>
      <c r="G1998">
        <v>12</v>
      </c>
      <c r="H1998">
        <v>9</v>
      </c>
      <c r="I1998">
        <v>1</v>
      </c>
      <c r="J1998">
        <v>0.75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1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1</v>
      </c>
      <c r="Y1998">
        <v>0</v>
      </c>
      <c r="Z1998">
        <v>0</v>
      </c>
      <c r="AA1998" s="40">
        <f>AVERAGEIFS($C$2:C1998, $B$2:B1998, B1998)</f>
        <v>21.209302325581394</v>
      </c>
      <c r="AB1998" s="40">
        <f>AVERAGEIFS($I$2:I1998, $B$2:B1998, B1998)</f>
        <v>0.54930232558139536</v>
      </c>
      <c r="AC1998" s="40">
        <f>AVERAGEIFS($J$2:J1998, $B$2:B1998, B1998)</f>
        <v>0.52116279069767446</v>
      </c>
      <c r="AD1998" s="40">
        <f>AVERAGEIFS($D$2:D1998, $B$2:B1998, B1998)</f>
        <v>0.58139534883720934</v>
      </c>
    </row>
    <row r="1999" spans="1:30" x14ac:dyDescent="0.25">
      <c r="A1999" s="39">
        <v>46253</v>
      </c>
      <c r="B1999" t="s">
        <v>186</v>
      </c>
      <c r="C1999">
        <v>9</v>
      </c>
      <c r="D1999" s="40">
        <v>1</v>
      </c>
      <c r="E1999">
        <v>3</v>
      </c>
      <c r="F1999">
        <v>3</v>
      </c>
      <c r="G1999">
        <v>12</v>
      </c>
      <c r="H1999">
        <v>9</v>
      </c>
      <c r="I1999">
        <v>1</v>
      </c>
      <c r="J1999">
        <v>0.75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1</v>
      </c>
      <c r="Y1999">
        <v>0</v>
      </c>
      <c r="Z1999">
        <v>0</v>
      </c>
      <c r="AA1999" s="40">
        <f>AVERAGEIFS($C$2:C1999, $B$2:B1999, B1999)</f>
        <v>13.387096774193548</v>
      </c>
      <c r="AB1999" s="40">
        <f>AVERAGEIFS($I$2:I1999, $B$2:B1999, B1999)</f>
        <v>0.61774193548387091</v>
      </c>
      <c r="AC1999" s="40">
        <f>AVERAGEIFS($J$2:J1999, $B$2:B1999, B1999)</f>
        <v>0.55774193548387097</v>
      </c>
      <c r="AD1999" s="40">
        <f>AVERAGEIFS($D$2:D1999, $B$2:B1999, B1999)</f>
        <v>0.67741935483870963</v>
      </c>
    </row>
    <row r="2000" spans="1:30" x14ac:dyDescent="0.25">
      <c r="A2000" s="39">
        <v>46253</v>
      </c>
      <c r="B2000" t="s">
        <v>3</v>
      </c>
      <c r="C2000">
        <v>30</v>
      </c>
      <c r="D2000" s="40">
        <v>1</v>
      </c>
      <c r="E2000">
        <v>3</v>
      </c>
      <c r="F2000">
        <v>3</v>
      </c>
      <c r="G2000">
        <v>12</v>
      </c>
      <c r="H2000">
        <v>9</v>
      </c>
      <c r="I2000">
        <v>1</v>
      </c>
      <c r="J2000">
        <v>0.75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</v>
      </c>
      <c r="X2000">
        <v>1</v>
      </c>
      <c r="Y2000">
        <v>0</v>
      </c>
      <c r="Z2000">
        <v>0</v>
      </c>
      <c r="AA2000" s="40">
        <f>AVERAGEIFS($C$2:C2000, $B$2:B2000, B2000)</f>
        <v>22.96551724137931</v>
      </c>
      <c r="AB2000" s="40">
        <f>AVERAGEIFS($I$2:I2000, $B$2:B2000, B2000)</f>
        <v>0.49655172413793097</v>
      </c>
      <c r="AC2000" s="40">
        <f>AVERAGEIFS($J$2:J2000, $B$2:B2000, B2000)</f>
        <v>0.4879310344827586</v>
      </c>
      <c r="AD2000" s="40">
        <f>AVERAGEIFS($D$2:D2000, $B$2:B2000, B2000)</f>
        <v>0.51724137931034486</v>
      </c>
    </row>
    <row r="2001" spans="1:30" x14ac:dyDescent="0.25">
      <c r="A2001" s="39">
        <v>46253</v>
      </c>
      <c r="B2001" t="s">
        <v>18</v>
      </c>
      <c r="C2001">
        <v>6</v>
      </c>
      <c r="D2001" s="40">
        <v>0</v>
      </c>
      <c r="E2001">
        <v>3</v>
      </c>
      <c r="F2001">
        <v>0</v>
      </c>
      <c r="G2001">
        <v>12</v>
      </c>
      <c r="H2001">
        <v>3</v>
      </c>
      <c r="I2001">
        <v>0</v>
      </c>
      <c r="J2001">
        <v>0.25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 s="40">
        <f>AVERAGEIFS($C$2:C2001, $B$2:B2001, B2001)</f>
        <v>15.090909090909092</v>
      </c>
      <c r="AB2001" s="40">
        <f>AVERAGEIFS($I$2:I2001, $B$2:B2001, B2001)</f>
        <v>0.45681818181818185</v>
      </c>
      <c r="AC2001" s="40">
        <f>AVERAGEIFS($J$2:J2001, $B$2:B2001, B2001)</f>
        <v>0.48454545454545472</v>
      </c>
      <c r="AD2001" s="40">
        <f>AVERAGEIFS($D$2:D2001, $B$2:B2001, B2001)</f>
        <v>0.36363636363636365</v>
      </c>
    </row>
    <row r="2002" spans="1:30" x14ac:dyDescent="0.25">
      <c r="A2002" s="39">
        <v>46253</v>
      </c>
      <c r="B2002" t="s">
        <v>16</v>
      </c>
      <c r="C2002">
        <v>24</v>
      </c>
      <c r="D2002" s="40">
        <v>0</v>
      </c>
      <c r="E2002">
        <v>3</v>
      </c>
      <c r="F2002">
        <v>0</v>
      </c>
      <c r="G2002">
        <v>12</v>
      </c>
      <c r="H2002">
        <v>3</v>
      </c>
      <c r="I2002">
        <v>0</v>
      </c>
      <c r="J2002">
        <v>0.25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 s="40">
        <f>AVERAGEIFS($C$2:C2002, $B$2:B2002, B2002)</f>
        <v>25.595744680851062</v>
      </c>
      <c r="AB2002" s="40">
        <f>AVERAGEIFS($I$2:I2002, $B$2:B2002, B2002)</f>
        <v>0.46382978723404256</v>
      </c>
      <c r="AC2002" s="40">
        <f>AVERAGEIFS($J$2:J2002, $B$2:B2002, B2002)</f>
        <v>0.47851063829787238</v>
      </c>
      <c r="AD2002" s="40">
        <f>AVERAGEIFS($D$2:D2002, $B$2:B2002, B2002)</f>
        <v>0.44680851063829785</v>
      </c>
    </row>
    <row r="2003" spans="1:30" x14ac:dyDescent="0.25">
      <c r="A2003" s="39">
        <v>46253</v>
      </c>
      <c r="B2003" t="s">
        <v>111</v>
      </c>
      <c r="C2003">
        <v>13</v>
      </c>
      <c r="D2003" s="40">
        <v>0</v>
      </c>
      <c r="E2003">
        <v>3</v>
      </c>
      <c r="F2003">
        <v>0</v>
      </c>
      <c r="G2003">
        <v>12</v>
      </c>
      <c r="H2003">
        <v>3</v>
      </c>
      <c r="I2003">
        <v>0</v>
      </c>
      <c r="J2003">
        <v>0.25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 s="40">
        <f>AVERAGEIFS($C$2:C2003, $B$2:B2003, B2003)</f>
        <v>12.757575757575758</v>
      </c>
      <c r="AB2003" s="40">
        <f>AVERAGEIFS($I$2:I2003, $B$2:B2003, B2003)</f>
        <v>0.47121212121212114</v>
      </c>
      <c r="AC2003" s="40">
        <f>AVERAGEIFS($J$2:J2003, $B$2:B2003, B2003)</f>
        <v>0.49803030303030299</v>
      </c>
      <c r="AD2003" s="40">
        <f>AVERAGEIFS($D$2:D2003, $B$2:B2003, B2003)</f>
        <v>0.46969696969696972</v>
      </c>
    </row>
    <row r="2004" spans="1:30" x14ac:dyDescent="0.25">
      <c r="A2004" s="39">
        <v>46253</v>
      </c>
      <c r="B2004" t="s">
        <v>5</v>
      </c>
      <c r="C2004">
        <v>27</v>
      </c>
      <c r="D2004" s="40">
        <v>0</v>
      </c>
      <c r="E2004">
        <v>3</v>
      </c>
      <c r="F2004">
        <v>0</v>
      </c>
      <c r="G2004">
        <v>12</v>
      </c>
      <c r="H2004">
        <v>3</v>
      </c>
      <c r="I2004">
        <v>0</v>
      </c>
      <c r="J2004">
        <v>0.25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 s="40">
        <f>AVERAGEIFS($C$2:C2004, $B$2:B2004, B2004)</f>
        <v>22</v>
      </c>
      <c r="AB2004" s="40">
        <f>AVERAGEIFS($I$2:I2004, $B$2:B2004, B2004)</f>
        <v>0.46702127659574466</v>
      </c>
      <c r="AC2004" s="40">
        <f>AVERAGEIFS($J$2:J2004, $B$2:B2004, B2004)</f>
        <v>0.48787234042553185</v>
      </c>
      <c r="AD2004" s="40">
        <f>AVERAGEIFS($D$2:D2004, $B$2:B2004, B2004)</f>
        <v>0.42553191489361702</v>
      </c>
    </row>
    <row r="2005" spans="1:30" x14ac:dyDescent="0.25">
      <c r="A2005" s="39">
        <v>46253</v>
      </c>
      <c r="B2005" t="s">
        <v>31</v>
      </c>
      <c r="C2005">
        <v>22</v>
      </c>
      <c r="D2005" s="40">
        <v>0</v>
      </c>
      <c r="E2005">
        <v>3</v>
      </c>
      <c r="F2005">
        <v>0</v>
      </c>
      <c r="G2005">
        <v>12</v>
      </c>
      <c r="H2005">
        <v>3</v>
      </c>
      <c r="I2005">
        <v>0</v>
      </c>
      <c r="J2005">
        <v>0.25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 s="40">
        <f>AVERAGEIFS($C$2:C2005, $B$2:B2005, B2005)</f>
        <v>19.705882352941178</v>
      </c>
      <c r="AB2005" s="40">
        <f>AVERAGEIFS($I$2:I2005, $B$2:B2005, B2005)</f>
        <v>0.47019607843137257</v>
      </c>
      <c r="AC2005" s="40">
        <f>AVERAGEIFS($J$2:J2005, $B$2:B2005, B2005)</f>
        <v>0.47941176470588232</v>
      </c>
      <c r="AD2005" s="40">
        <f>AVERAGEIFS($D$2:D2005, $B$2:B2005, B2005)</f>
        <v>0.50980392156862742</v>
      </c>
    </row>
    <row r="2006" spans="1:30" x14ac:dyDescent="0.25">
      <c r="A2006" s="39">
        <v>46253</v>
      </c>
      <c r="B2006" t="s">
        <v>119</v>
      </c>
      <c r="C2006">
        <v>5</v>
      </c>
      <c r="D2006" s="40">
        <v>0</v>
      </c>
      <c r="E2006">
        <v>3</v>
      </c>
      <c r="F2006">
        <v>0</v>
      </c>
      <c r="G2006">
        <v>12</v>
      </c>
      <c r="H2006">
        <v>3</v>
      </c>
      <c r="I2006">
        <v>0</v>
      </c>
      <c r="J2006">
        <v>0.25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 s="40">
        <f>AVERAGEIFS($C$2:C2006, $B$2:B2006, B2006)</f>
        <v>16.88</v>
      </c>
      <c r="AB2006" s="40">
        <f>AVERAGEIFS($I$2:I2006, $B$2:B2006, B2006)</f>
        <v>0.47879999999999995</v>
      </c>
      <c r="AC2006" s="40">
        <f>AVERAGEIFS($J$2:J2006, $B$2:B2006, B2006)</f>
        <v>0.48920000000000002</v>
      </c>
      <c r="AD2006" s="40">
        <f>AVERAGEIFS($D$2:D2006, $B$2:B2006, B2006)</f>
        <v>0.52</v>
      </c>
    </row>
    <row r="2007" spans="1:30" x14ac:dyDescent="0.25">
      <c r="A2007" s="39">
        <v>46257</v>
      </c>
      <c r="B2007" t="s">
        <v>13</v>
      </c>
      <c r="C2007">
        <v>9</v>
      </c>
      <c r="D2007" s="40">
        <v>1</v>
      </c>
      <c r="E2007">
        <v>5</v>
      </c>
      <c r="F2007">
        <v>3</v>
      </c>
      <c r="G2007">
        <v>20</v>
      </c>
      <c r="H2007">
        <v>12</v>
      </c>
      <c r="I2007">
        <v>0.6</v>
      </c>
      <c r="J2007">
        <v>0.6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1</v>
      </c>
      <c r="Y2007">
        <v>1</v>
      </c>
      <c r="Z2007">
        <v>1</v>
      </c>
      <c r="AA2007" s="40">
        <f>AVERAGEIFS($C$2:C2007, $B$2:B2007, B2007)</f>
        <v>23.63095238095238</v>
      </c>
      <c r="AB2007" s="40">
        <f>AVERAGEIFS($I$2:I2007, $B$2:B2007, B2007)</f>
        <v>0.45416666666666666</v>
      </c>
      <c r="AC2007" s="40">
        <f>AVERAGEIFS($J$2:J2007, $B$2:B2007, B2007)</f>
        <v>0.47535714285714287</v>
      </c>
      <c r="AD2007" s="40">
        <f>AVERAGEIFS($D$2:D2007, $B$2:B2007, B2007)</f>
        <v>0.42857142857142855</v>
      </c>
    </row>
    <row r="2008" spans="1:30" x14ac:dyDescent="0.25">
      <c r="A2008" s="39">
        <v>46257</v>
      </c>
      <c r="B2008" t="s">
        <v>2</v>
      </c>
      <c r="C2008">
        <v>53</v>
      </c>
      <c r="D2008" s="40">
        <v>1</v>
      </c>
      <c r="E2008">
        <v>5</v>
      </c>
      <c r="F2008">
        <v>3</v>
      </c>
      <c r="G2008">
        <v>20</v>
      </c>
      <c r="H2008">
        <v>12</v>
      </c>
      <c r="I2008">
        <v>0.6</v>
      </c>
      <c r="J2008">
        <v>0.6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1</v>
      </c>
      <c r="Z2008">
        <v>1</v>
      </c>
      <c r="AA2008" s="40">
        <f>AVERAGEIFS($C$2:C2008, $B$2:B2008, B2008)</f>
        <v>28.76595744680851</v>
      </c>
      <c r="AB2008" s="40">
        <f>AVERAGEIFS($I$2:I2008, $B$2:B2008, B2008)</f>
        <v>0.61276595744680851</v>
      </c>
      <c r="AC2008" s="40">
        <f>AVERAGEIFS($J$2:J2008, $B$2:B2008, B2008)</f>
        <v>0.5585106382978724</v>
      </c>
      <c r="AD2008" s="40">
        <f>AVERAGEIFS($D$2:D2008, $B$2:B2008, B2008)</f>
        <v>0.5957446808510638</v>
      </c>
    </row>
    <row r="2009" spans="1:30" x14ac:dyDescent="0.25">
      <c r="A2009" s="39">
        <v>46257</v>
      </c>
      <c r="B2009" t="s">
        <v>127</v>
      </c>
      <c r="C2009">
        <v>32</v>
      </c>
      <c r="D2009" s="40">
        <v>1</v>
      </c>
      <c r="E2009">
        <v>5</v>
      </c>
      <c r="F2009">
        <v>3</v>
      </c>
      <c r="G2009">
        <v>20</v>
      </c>
      <c r="H2009">
        <v>12</v>
      </c>
      <c r="I2009">
        <v>0.6</v>
      </c>
      <c r="J2009">
        <v>0.6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1</v>
      </c>
      <c r="Z2009">
        <v>1</v>
      </c>
      <c r="AA2009" s="40">
        <f>AVERAGEIFS($C$2:C2009, $B$2:B2009, B2009)</f>
        <v>20.120481927710845</v>
      </c>
      <c r="AB2009" s="40">
        <f>AVERAGEIFS($I$2:I2009, $B$2:B2009, B2009)</f>
        <v>0.43530120481927714</v>
      </c>
      <c r="AC2009" s="40">
        <f>AVERAGEIFS($J$2:J2009, $B$2:B2009, B2009)</f>
        <v>0.47216867469879525</v>
      </c>
      <c r="AD2009" s="40">
        <f>AVERAGEIFS($D$2:D2009, $B$2:B2009, B2009)</f>
        <v>0.44578313253012047</v>
      </c>
    </row>
    <row r="2010" spans="1:30" x14ac:dyDescent="0.25">
      <c r="A2010" s="39">
        <v>46257</v>
      </c>
      <c r="B2010" t="s">
        <v>120</v>
      </c>
      <c r="C2010">
        <v>23</v>
      </c>
      <c r="D2010" s="40">
        <v>1</v>
      </c>
      <c r="E2010">
        <v>5</v>
      </c>
      <c r="F2010">
        <v>3</v>
      </c>
      <c r="G2010">
        <v>20</v>
      </c>
      <c r="H2010">
        <v>12</v>
      </c>
      <c r="I2010">
        <v>0.6</v>
      </c>
      <c r="J2010">
        <v>0.6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1</v>
      </c>
      <c r="Z2010">
        <v>1</v>
      </c>
      <c r="AA2010" s="40">
        <f>AVERAGEIFS($C$2:C2010, $B$2:B2010, B2010)</f>
        <v>14.682926829268293</v>
      </c>
      <c r="AB2010" s="40">
        <f>AVERAGEIFS($I$2:I2010, $B$2:B2010, B2010)</f>
        <v>0.49975609756097555</v>
      </c>
      <c r="AC2010" s="40">
        <f>AVERAGEIFS($J$2:J2010, $B$2:B2010, B2010)</f>
        <v>0.49780487804878032</v>
      </c>
      <c r="AD2010" s="40">
        <f>AVERAGEIFS($D$2:D2010, $B$2:B2010, B2010)</f>
        <v>0.46341463414634149</v>
      </c>
    </row>
    <row r="2011" spans="1:30" x14ac:dyDescent="0.25">
      <c r="A2011" s="39">
        <v>46257</v>
      </c>
      <c r="B2011" t="s">
        <v>111</v>
      </c>
      <c r="C2011">
        <v>20</v>
      </c>
      <c r="D2011" s="40">
        <v>1</v>
      </c>
      <c r="E2011">
        <v>5</v>
      </c>
      <c r="F2011">
        <v>3</v>
      </c>
      <c r="G2011">
        <v>20</v>
      </c>
      <c r="H2011">
        <v>12</v>
      </c>
      <c r="I2011">
        <v>0.6</v>
      </c>
      <c r="J2011">
        <v>0.6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1</v>
      </c>
      <c r="Y2011">
        <v>1</v>
      </c>
      <c r="Z2011">
        <v>1</v>
      </c>
      <c r="AA2011" s="40">
        <f>AVERAGEIFS($C$2:C2011, $B$2:B2011, B2011)</f>
        <v>12.865671641791044</v>
      </c>
      <c r="AB2011" s="40">
        <f>AVERAGEIFS($I$2:I2011, $B$2:B2011, B2011)</f>
        <v>0.4731343283582089</v>
      </c>
      <c r="AC2011" s="40">
        <f>AVERAGEIFS($J$2:J2011, $B$2:B2011, B2011)</f>
        <v>0.49955223880597011</v>
      </c>
      <c r="AD2011" s="40">
        <f>AVERAGEIFS($D$2:D2011, $B$2:B2011, B2011)</f>
        <v>0.47761194029850745</v>
      </c>
    </row>
    <row r="2012" spans="1:30" x14ac:dyDescent="0.25">
      <c r="A2012" s="39">
        <v>46257</v>
      </c>
      <c r="B2012" t="s">
        <v>186</v>
      </c>
      <c r="C2012">
        <v>15</v>
      </c>
      <c r="D2012" s="40">
        <v>1</v>
      </c>
      <c r="E2012">
        <v>5</v>
      </c>
      <c r="F2012">
        <v>3</v>
      </c>
      <c r="G2012">
        <v>20</v>
      </c>
      <c r="H2012">
        <v>12</v>
      </c>
      <c r="I2012">
        <v>0.6</v>
      </c>
      <c r="J2012">
        <v>0.6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1</v>
      </c>
      <c r="Y2012">
        <v>1</v>
      </c>
      <c r="Z2012">
        <v>1</v>
      </c>
      <c r="AA2012" s="40">
        <f>AVERAGEIFS($C$2:C2012, $B$2:B2012, B2012)</f>
        <v>13.4375</v>
      </c>
      <c r="AB2012" s="40">
        <f>AVERAGEIFS($I$2:I2012, $B$2:B2012, B2012)</f>
        <v>0.6171875</v>
      </c>
      <c r="AC2012" s="40">
        <f>AVERAGEIFS($J$2:J2012, $B$2:B2012, B2012)</f>
        <v>0.55906250000000002</v>
      </c>
      <c r="AD2012" s="40">
        <f>AVERAGEIFS($D$2:D2012, $B$2:B2012, B2012)</f>
        <v>0.6875</v>
      </c>
    </row>
    <row r="2013" spans="1:30" x14ac:dyDescent="0.25">
      <c r="A2013" s="39">
        <v>46257</v>
      </c>
      <c r="B2013" t="s">
        <v>49</v>
      </c>
      <c r="C2013">
        <v>10</v>
      </c>
      <c r="D2013" s="40">
        <v>1</v>
      </c>
      <c r="E2013">
        <v>5</v>
      </c>
      <c r="F2013">
        <v>3</v>
      </c>
      <c r="G2013">
        <v>20</v>
      </c>
      <c r="H2013">
        <v>12</v>
      </c>
      <c r="I2013">
        <v>0.6</v>
      </c>
      <c r="J2013">
        <v>0.6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1</v>
      </c>
      <c r="Y2013">
        <v>1</v>
      </c>
      <c r="Z2013">
        <v>1</v>
      </c>
      <c r="AA2013" s="40">
        <f>AVERAGEIFS($C$2:C2013, $B$2:B2013, B2013)</f>
        <v>10.964285714285714</v>
      </c>
      <c r="AB2013" s="40">
        <f>AVERAGEIFS($I$2:I2013, $B$2:B2013, B2013)</f>
        <v>0.50714285714285712</v>
      </c>
      <c r="AC2013" s="40">
        <f>AVERAGEIFS($J$2:J2013, $B$2:B2013, B2013)</f>
        <v>0.50857142857142856</v>
      </c>
      <c r="AD2013" s="40">
        <f>AVERAGEIFS($D$2:D2013, $B$2:B2013, B2013)</f>
        <v>0.5357142857142857</v>
      </c>
    </row>
    <row r="2014" spans="1:30" x14ac:dyDescent="0.25">
      <c r="A2014" s="39">
        <v>46257</v>
      </c>
      <c r="B2014" t="s">
        <v>258</v>
      </c>
      <c r="C2014">
        <v>3</v>
      </c>
      <c r="D2014" s="40">
        <v>1</v>
      </c>
      <c r="E2014">
        <v>5</v>
      </c>
      <c r="F2014">
        <v>3</v>
      </c>
      <c r="G2014">
        <v>20</v>
      </c>
      <c r="H2014">
        <v>12</v>
      </c>
      <c r="I2014">
        <v>0.6</v>
      </c>
      <c r="J2014">
        <v>0.6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1</v>
      </c>
      <c r="Y2014">
        <v>1</v>
      </c>
      <c r="Z2014">
        <v>1</v>
      </c>
      <c r="AA2014" s="40">
        <f>AVERAGEIFS($C$2:C2014, $B$2:B2014, B2014)</f>
        <v>5.5</v>
      </c>
      <c r="AB2014" s="40">
        <f>AVERAGEIFS($I$2:I2014, $B$2:B2014, B2014)</f>
        <v>0.5</v>
      </c>
      <c r="AC2014" s="40">
        <f>AVERAGEIFS($J$2:J2014, $B$2:B2014, B2014)</f>
        <v>0.55000000000000004</v>
      </c>
      <c r="AD2014" s="40">
        <f>AVERAGEIFS($D$2:D2014, $B$2:B2014, B2014)</f>
        <v>0.5</v>
      </c>
    </row>
    <row r="2015" spans="1:30" x14ac:dyDescent="0.25">
      <c r="A2015" s="39">
        <v>46257</v>
      </c>
      <c r="B2015" t="s">
        <v>12</v>
      </c>
      <c r="C2015">
        <v>19</v>
      </c>
      <c r="D2015" s="40">
        <v>0</v>
      </c>
      <c r="E2015">
        <v>5</v>
      </c>
      <c r="F2015">
        <v>2</v>
      </c>
      <c r="G2015">
        <v>20</v>
      </c>
      <c r="H2015">
        <v>8</v>
      </c>
      <c r="I2015">
        <v>0.4</v>
      </c>
      <c r="J2015">
        <v>0.4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 s="40">
        <f>AVERAGEIFS($C$2:C2015, $B$2:B2015, B2015)</f>
        <v>25.553398058252426</v>
      </c>
      <c r="AB2015" s="40">
        <f>AVERAGEIFS($I$2:I2015, $B$2:B2015, B2015)</f>
        <v>0.53932038834951457</v>
      </c>
      <c r="AC2015" s="40">
        <f>AVERAGEIFS($J$2:J2015, $B$2:B2015, B2015)</f>
        <v>0.52165048543689341</v>
      </c>
      <c r="AD2015" s="40">
        <f>AVERAGEIFS($D$2:D2015, $B$2:B2015, B2015)</f>
        <v>0.57281553398058249</v>
      </c>
    </row>
    <row r="2016" spans="1:30" x14ac:dyDescent="0.25">
      <c r="A2016" s="39">
        <v>46257</v>
      </c>
      <c r="B2016" t="s">
        <v>90</v>
      </c>
      <c r="C2016">
        <v>26</v>
      </c>
      <c r="D2016" s="40">
        <v>0</v>
      </c>
      <c r="E2016">
        <v>5</v>
      </c>
      <c r="F2016">
        <v>2</v>
      </c>
      <c r="G2016">
        <v>20</v>
      </c>
      <c r="H2016">
        <v>8</v>
      </c>
      <c r="I2016">
        <v>0.4</v>
      </c>
      <c r="J2016">
        <v>0.4</v>
      </c>
      <c r="K2016">
        <v>0</v>
      </c>
      <c r="L2016">
        <v>0</v>
      </c>
      <c r="M2016">
        <v>0</v>
      </c>
      <c r="N2016">
        <v>0</v>
      </c>
      <c r="O2016">
        <v>1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 s="40">
        <f>AVERAGEIFS($C$2:C2016, $B$2:B2016, B2016)</f>
        <v>23.205128205128204</v>
      </c>
      <c r="AB2016" s="40">
        <f>AVERAGEIFS($I$2:I2016, $B$2:B2016, B2016)</f>
        <v>0.56410256410256399</v>
      </c>
      <c r="AC2016" s="40">
        <f>AVERAGEIFS($J$2:J2016, $B$2:B2016, B2016)</f>
        <v>0.53512820512820503</v>
      </c>
      <c r="AD2016" s="40">
        <f>AVERAGEIFS($D$2:D2016, $B$2:B2016, B2016)</f>
        <v>0.61538461538461542</v>
      </c>
    </row>
    <row r="2017" spans="1:30" x14ac:dyDescent="0.25">
      <c r="A2017" s="39">
        <v>46257</v>
      </c>
      <c r="B2017" t="s">
        <v>65</v>
      </c>
      <c r="C2017">
        <v>23</v>
      </c>
      <c r="D2017" s="40">
        <v>0</v>
      </c>
      <c r="E2017">
        <v>5</v>
      </c>
      <c r="F2017">
        <v>2</v>
      </c>
      <c r="G2017">
        <v>20</v>
      </c>
      <c r="H2017">
        <v>8</v>
      </c>
      <c r="I2017">
        <v>0.4</v>
      </c>
      <c r="J2017">
        <v>0.4</v>
      </c>
      <c r="K2017">
        <v>0</v>
      </c>
      <c r="L2017">
        <v>0</v>
      </c>
      <c r="M2017">
        <v>0</v>
      </c>
      <c r="N2017">
        <v>0</v>
      </c>
      <c r="O2017">
        <v>1</v>
      </c>
      <c r="P2017">
        <v>0</v>
      </c>
      <c r="Q2017">
        <v>0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 s="40">
        <f>AVERAGEIFS($C$2:C2017, $B$2:B2017, B2017)</f>
        <v>18.681818181818183</v>
      </c>
      <c r="AB2017" s="40">
        <f>AVERAGEIFS($I$2:I2017, $B$2:B2017, B2017)</f>
        <v>0.58954545454545459</v>
      </c>
      <c r="AC2017" s="40">
        <f>AVERAGEIFS($J$2:J2017, $B$2:B2017, B2017)</f>
        <v>0.54409090909090907</v>
      </c>
      <c r="AD2017" s="40">
        <f>AVERAGEIFS($D$2:D2017, $B$2:B2017, B2017)</f>
        <v>0.63636363636363635</v>
      </c>
    </row>
    <row r="2018" spans="1:30" x14ac:dyDescent="0.25">
      <c r="A2018" s="39">
        <v>46257</v>
      </c>
      <c r="B2018" t="s">
        <v>253</v>
      </c>
      <c r="C2018">
        <v>22</v>
      </c>
      <c r="D2018" s="40">
        <v>0</v>
      </c>
      <c r="E2018">
        <v>5</v>
      </c>
      <c r="F2018">
        <v>2</v>
      </c>
      <c r="G2018">
        <v>20</v>
      </c>
      <c r="H2018">
        <v>8</v>
      </c>
      <c r="I2018">
        <v>0.4</v>
      </c>
      <c r="J2018">
        <v>0.4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1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 s="40">
        <f>AVERAGEIFS($C$2:C2018, $B$2:B2018, B2018)</f>
        <v>12.555555555555555</v>
      </c>
      <c r="AB2018" s="40">
        <f>AVERAGEIFS($I$2:I2018, $B$2:B2018, B2018)</f>
        <v>0.47777777777777786</v>
      </c>
      <c r="AC2018" s="40">
        <f>AVERAGEIFS($J$2:J2018, $B$2:B2018, B2018)</f>
        <v>0.4588888888888889</v>
      </c>
      <c r="AD2018" s="40">
        <f>AVERAGEIFS($D$2:D2018, $B$2:B2018, B2018)</f>
        <v>0.55555555555555558</v>
      </c>
    </row>
    <row r="2019" spans="1:30" x14ac:dyDescent="0.25">
      <c r="A2019" s="39">
        <v>46257</v>
      </c>
      <c r="B2019" t="s">
        <v>17</v>
      </c>
      <c r="C2019">
        <v>20</v>
      </c>
      <c r="D2019" s="40">
        <v>0</v>
      </c>
      <c r="E2019">
        <v>5</v>
      </c>
      <c r="F2019">
        <v>2</v>
      </c>
      <c r="G2019">
        <v>20</v>
      </c>
      <c r="H2019">
        <v>8</v>
      </c>
      <c r="I2019">
        <v>0.4</v>
      </c>
      <c r="J2019">
        <v>0.4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1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 s="40">
        <f>AVERAGEIFS($C$2:C2019, $B$2:B2019, B2019)</f>
        <v>11.779661016949152</v>
      </c>
      <c r="AB2019" s="40">
        <f>AVERAGEIFS($I$2:I2019, $B$2:B2019, B2019)</f>
        <v>0.47711864406779658</v>
      </c>
      <c r="AC2019" s="40">
        <f>AVERAGEIFS($J$2:J2019, $B$2:B2019, B2019)</f>
        <v>0.48152542372881363</v>
      </c>
      <c r="AD2019" s="40">
        <f>AVERAGEIFS($D$2:D2019, $B$2:B2019, B2019)</f>
        <v>0.4576271186440678</v>
      </c>
    </row>
    <row r="2020" spans="1:30" x14ac:dyDescent="0.25">
      <c r="A2020" s="39">
        <v>46257</v>
      </c>
      <c r="B2020" t="s">
        <v>32</v>
      </c>
      <c r="C2020">
        <v>20</v>
      </c>
      <c r="D2020" s="40">
        <v>0</v>
      </c>
      <c r="E2020">
        <v>5</v>
      </c>
      <c r="F2020">
        <v>2</v>
      </c>
      <c r="G2020">
        <v>20</v>
      </c>
      <c r="H2020">
        <v>8</v>
      </c>
      <c r="I2020">
        <v>0.4</v>
      </c>
      <c r="J2020">
        <v>0.4</v>
      </c>
      <c r="K2020">
        <v>0</v>
      </c>
      <c r="L2020">
        <v>0</v>
      </c>
      <c r="M2020">
        <v>0</v>
      </c>
      <c r="N2020">
        <v>0</v>
      </c>
      <c r="O2020">
        <v>1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 s="40">
        <f>AVERAGEIFS($C$2:C2020, $B$2:B2020, B2020)</f>
        <v>11.081632653061224</v>
      </c>
      <c r="AB2020" s="40">
        <f>AVERAGEIFS($I$2:I2020, $B$2:B2020, B2020)</f>
        <v>0.42755102040816312</v>
      </c>
      <c r="AC2020" s="40">
        <f>AVERAGEIFS($J$2:J2020, $B$2:B2020, B2020)</f>
        <v>0.46489795918367344</v>
      </c>
      <c r="AD2020" s="40">
        <f>AVERAGEIFS($D$2:D2020, $B$2:B2020, B2020)</f>
        <v>0.40816326530612246</v>
      </c>
    </row>
    <row r="2021" spans="1:30" x14ac:dyDescent="0.25">
      <c r="A2021" s="39">
        <v>46257</v>
      </c>
      <c r="B2021" t="s">
        <v>28</v>
      </c>
      <c r="C2021">
        <v>9</v>
      </c>
      <c r="D2021" s="40">
        <v>0</v>
      </c>
      <c r="E2021">
        <v>5</v>
      </c>
      <c r="F2021">
        <v>2</v>
      </c>
      <c r="G2021">
        <v>20</v>
      </c>
      <c r="H2021">
        <v>8</v>
      </c>
      <c r="I2021">
        <v>0.4</v>
      </c>
      <c r="J2021">
        <v>0.4</v>
      </c>
      <c r="K2021">
        <v>0</v>
      </c>
      <c r="L2021">
        <v>0</v>
      </c>
      <c r="M2021">
        <v>0</v>
      </c>
      <c r="N2021">
        <v>0</v>
      </c>
      <c r="O2021">
        <v>1</v>
      </c>
      <c r="P2021">
        <v>0</v>
      </c>
      <c r="Q2021">
        <v>0</v>
      </c>
      <c r="R2021">
        <v>1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 s="40">
        <f>AVERAGEIFS($C$2:C2021, $B$2:B2021, B2021)</f>
        <v>10.714285714285714</v>
      </c>
      <c r="AB2021" s="40">
        <f>AVERAGEIFS($I$2:I2021, $B$2:B2021, B2021)</f>
        <v>0.62857142857142867</v>
      </c>
      <c r="AC2021" s="40">
        <f>AVERAGEIFS($J$2:J2021, $B$2:B2021, B2021)</f>
        <v>0.58571428571428563</v>
      </c>
      <c r="AD2021" s="40">
        <f>AVERAGEIFS($D$2:D2021, $B$2:B2021, B2021)</f>
        <v>0.5714285714285714</v>
      </c>
    </row>
    <row r="2022" spans="1:30" x14ac:dyDescent="0.25">
      <c r="A2022" s="39">
        <v>46257</v>
      </c>
      <c r="B2022" t="s">
        <v>260</v>
      </c>
      <c r="C2022">
        <v>5</v>
      </c>
      <c r="D2022" s="40">
        <v>0</v>
      </c>
      <c r="E2022">
        <v>5</v>
      </c>
      <c r="F2022">
        <v>2</v>
      </c>
      <c r="G2022">
        <v>20</v>
      </c>
      <c r="H2022">
        <v>8</v>
      </c>
      <c r="I2022">
        <v>0.4</v>
      </c>
      <c r="J2022">
        <v>0.4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 s="40">
        <f>AVERAGEIFS($C$2:C2022, $B$2:B2022, B2022)</f>
        <v>5</v>
      </c>
      <c r="AB2022" s="40">
        <f>AVERAGEIFS($I$2:I2022, $B$2:B2022, B2022)</f>
        <v>0.32500000000000001</v>
      </c>
      <c r="AC2022" s="40">
        <f>AVERAGEIFS($J$2:J2022, $B$2:B2022, B2022)</f>
        <v>0.39</v>
      </c>
      <c r="AD2022" s="40">
        <f>AVERAGEIFS($D$2:D2022, $B$2:B2022, B2022)</f>
        <v>0</v>
      </c>
    </row>
    <row r="2023" spans="1:30" x14ac:dyDescent="0.25">
      <c r="A2023" s="39">
        <v>46257</v>
      </c>
      <c r="B2023" t="s">
        <v>120</v>
      </c>
      <c r="C2023">
        <v>7</v>
      </c>
      <c r="D2023" s="40">
        <v>1</v>
      </c>
      <c r="E2023">
        <v>4</v>
      </c>
      <c r="F2023">
        <v>3</v>
      </c>
      <c r="G2023">
        <v>17</v>
      </c>
      <c r="H2023">
        <v>10</v>
      </c>
      <c r="I2023">
        <v>0.75</v>
      </c>
      <c r="J2023">
        <v>0.59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1</v>
      </c>
      <c r="Y2023">
        <v>0</v>
      </c>
      <c r="Z2023">
        <v>0</v>
      </c>
      <c r="AA2023" s="40">
        <f>AVERAGEIFS($C$2:C2023, $B$2:B2023, B2023)</f>
        <v>14.590361445783133</v>
      </c>
      <c r="AB2023" s="40">
        <f>AVERAGEIFS($I$2:I2023, $B$2:B2023, B2023)</f>
        <v>0.50277108433734941</v>
      </c>
      <c r="AC2023" s="40">
        <f>AVERAGEIFS($J$2:J2023, $B$2:B2023, B2023)</f>
        <v>0.49891566265060228</v>
      </c>
      <c r="AD2023" s="40">
        <f>AVERAGEIFS($D$2:D2023, $B$2:B2023, B2023)</f>
        <v>0.46987951807228917</v>
      </c>
    </row>
    <row r="2024" spans="1:30" x14ac:dyDescent="0.25">
      <c r="A2024" s="39">
        <v>46257</v>
      </c>
      <c r="B2024" t="s">
        <v>2</v>
      </c>
      <c r="C2024">
        <v>22</v>
      </c>
      <c r="D2024" s="40">
        <v>1</v>
      </c>
      <c r="E2024">
        <v>4</v>
      </c>
      <c r="F2024">
        <v>3</v>
      </c>
      <c r="G2024">
        <v>17</v>
      </c>
      <c r="H2024">
        <v>10</v>
      </c>
      <c r="I2024">
        <v>0.75</v>
      </c>
      <c r="J2024">
        <v>0.59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1</v>
      </c>
      <c r="U2024">
        <v>0</v>
      </c>
      <c r="V2024">
        <v>0</v>
      </c>
      <c r="W2024">
        <v>0</v>
      </c>
      <c r="X2024">
        <v>1</v>
      </c>
      <c r="Y2024">
        <v>0</v>
      </c>
      <c r="Z2024">
        <v>0</v>
      </c>
      <c r="AA2024" s="40">
        <f>AVERAGEIFS($C$2:C2024, $B$2:B2024, B2024)</f>
        <v>28.625</v>
      </c>
      <c r="AB2024" s="40">
        <f>AVERAGEIFS($I$2:I2024, $B$2:B2024, B2024)</f>
        <v>0.61562499999999998</v>
      </c>
      <c r="AC2024" s="40">
        <f>AVERAGEIFS($J$2:J2024, $B$2:B2024, B2024)</f>
        <v>0.5591666666666667</v>
      </c>
      <c r="AD2024" s="40">
        <f>AVERAGEIFS($D$2:D2024, $B$2:B2024, B2024)</f>
        <v>0.60416666666666663</v>
      </c>
    </row>
    <row r="2025" spans="1:30" x14ac:dyDescent="0.25">
      <c r="A2025" s="39">
        <v>46257</v>
      </c>
      <c r="B2025" t="s">
        <v>90</v>
      </c>
      <c r="C2025">
        <v>21</v>
      </c>
      <c r="D2025" s="40">
        <v>1</v>
      </c>
      <c r="E2025">
        <v>4</v>
      </c>
      <c r="F2025">
        <v>3</v>
      </c>
      <c r="G2025">
        <v>17</v>
      </c>
      <c r="H2025">
        <v>10</v>
      </c>
      <c r="I2025">
        <v>0.75</v>
      </c>
      <c r="J2025">
        <v>0.59</v>
      </c>
      <c r="K2025">
        <v>0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1</v>
      </c>
      <c r="Y2025">
        <v>0</v>
      </c>
      <c r="Z2025">
        <v>0</v>
      </c>
      <c r="AA2025" s="40">
        <f>AVERAGEIFS($C$2:C2025, $B$2:B2025, B2025)</f>
        <v>23.15</v>
      </c>
      <c r="AB2025" s="40">
        <f>AVERAGEIFS($I$2:I2025, $B$2:B2025, B2025)</f>
        <v>0.56874999999999987</v>
      </c>
      <c r="AC2025" s="40">
        <f>AVERAGEIFS($J$2:J2025, $B$2:B2025, B2025)</f>
        <v>0.53649999999999987</v>
      </c>
      <c r="AD2025" s="40">
        <f>AVERAGEIFS($D$2:D2025, $B$2:B2025, B2025)</f>
        <v>0.625</v>
      </c>
    </row>
    <row r="2026" spans="1:30" x14ac:dyDescent="0.25">
      <c r="A2026" s="39">
        <v>46257</v>
      </c>
      <c r="B2026" t="s">
        <v>111</v>
      </c>
      <c r="C2026">
        <v>13</v>
      </c>
      <c r="D2026" s="40">
        <v>1</v>
      </c>
      <c r="E2026">
        <v>4</v>
      </c>
      <c r="F2026">
        <v>3</v>
      </c>
      <c r="G2026">
        <v>17</v>
      </c>
      <c r="H2026">
        <v>10</v>
      </c>
      <c r="I2026">
        <v>0.75</v>
      </c>
      <c r="J2026">
        <v>0.59</v>
      </c>
      <c r="K2026">
        <v>0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1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 s="40">
        <f>AVERAGEIFS($C$2:C2026, $B$2:B2026, B2026)</f>
        <v>12.867647058823529</v>
      </c>
      <c r="AB2026" s="40">
        <f>AVERAGEIFS($I$2:I2026, $B$2:B2026, B2026)</f>
        <v>0.47720588235294109</v>
      </c>
      <c r="AC2026" s="40">
        <f>AVERAGEIFS($J$2:J2026, $B$2:B2026, B2026)</f>
        <v>0.50088235294117656</v>
      </c>
      <c r="AD2026" s="40">
        <f>AVERAGEIFS($D$2:D2026, $B$2:B2026, B2026)</f>
        <v>0.48529411764705882</v>
      </c>
    </row>
    <row r="2027" spans="1:30" x14ac:dyDescent="0.25">
      <c r="A2027" s="39">
        <v>46257</v>
      </c>
      <c r="B2027" t="s">
        <v>23</v>
      </c>
      <c r="C2027">
        <v>4</v>
      </c>
      <c r="D2027" s="40">
        <v>1</v>
      </c>
      <c r="E2027">
        <v>4</v>
      </c>
      <c r="F2027">
        <v>3</v>
      </c>
      <c r="G2027">
        <v>17</v>
      </c>
      <c r="H2027">
        <v>10</v>
      </c>
      <c r="I2027">
        <v>0.75</v>
      </c>
      <c r="J2027">
        <v>0.59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1</v>
      </c>
      <c r="U2027">
        <v>0</v>
      </c>
      <c r="V2027">
        <v>0</v>
      </c>
      <c r="W2027">
        <v>0</v>
      </c>
      <c r="X2027">
        <v>1</v>
      </c>
      <c r="Y2027">
        <v>0</v>
      </c>
      <c r="Z2027">
        <v>0</v>
      </c>
      <c r="AA2027" s="40">
        <f>AVERAGEIFS($C$2:C2027, $B$2:B2027, B2027)</f>
        <v>11.402173913043478</v>
      </c>
      <c r="AB2027" s="40">
        <f>AVERAGEIFS($I$2:I2027, $B$2:B2027, B2027)</f>
        <v>0.4722826086956522</v>
      </c>
      <c r="AC2027" s="40">
        <f>AVERAGEIFS($J$2:J2027, $B$2:B2027, B2027)</f>
        <v>0.49032608695652191</v>
      </c>
      <c r="AD2027" s="40">
        <f>AVERAGEIFS($D$2:D2027, $B$2:B2027, B2027)</f>
        <v>0.44565217391304346</v>
      </c>
    </row>
    <row r="2028" spans="1:30" x14ac:dyDescent="0.25">
      <c r="A2028" s="39">
        <v>46257</v>
      </c>
      <c r="B2028" t="s">
        <v>15</v>
      </c>
      <c r="C2028">
        <v>29</v>
      </c>
      <c r="D2028" s="40">
        <v>1</v>
      </c>
      <c r="E2028">
        <v>4</v>
      </c>
      <c r="F2028">
        <v>3</v>
      </c>
      <c r="G2028">
        <v>17</v>
      </c>
      <c r="H2028">
        <v>10</v>
      </c>
      <c r="I2028">
        <v>0.75</v>
      </c>
      <c r="J2028">
        <v>0.59</v>
      </c>
      <c r="K2028">
        <v>0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1</v>
      </c>
      <c r="Y2028">
        <v>0</v>
      </c>
      <c r="Z2028">
        <v>0</v>
      </c>
      <c r="AA2028" s="40">
        <f>AVERAGEIFS($C$2:C2028, $B$2:B2028, B2028)</f>
        <v>24.91764705882353</v>
      </c>
      <c r="AB2028" s="40">
        <f>AVERAGEIFS($I$2:I2028, $B$2:B2028, B2028)</f>
        <v>0.46882352941176475</v>
      </c>
      <c r="AC2028" s="40">
        <f>AVERAGEIFS($J$2:J2028, $B$2:B2028, B2028)</f>
        <v>0.4988235294117645</v>
      </c>
      <c r="AD2028" s="40">
        <f>AVERAGEIFS($D$2:D2028, $B$2:B2028, B2028)</f>
        <v>0.4</v>
      </c>
    </row>
    <row r="2029" spans="1:30" x14ac:dyDescent="0.25">
      <c r="A2029" s="39">
        <v>46257</v>
      </c>
      <c r="B2029" t="s">
        <v>65</v>
      </c>
      <c r="C2029">
        <v>13</v>
      </c>
      <c r="D2029" s="40">
        <v>1</v>
      </c>
      <c r="E2029">
        <v>4</v>
      </c>
      <c r="F2029">
        <v>3</v>
      </c>
      <c r="G2029">
        <v>17</v>
      </c>
      <c r="H2029">
        <v>10</v>
      </c>
      <c r="I2029">
        <v>0.75</v>
      </c>
      <c r="J2029">
        <v>0.59</v>
      </c>
      <c r="K2029">
        <v>0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0</v>
      </c>
      <c r="V2029">
        <v>0</v>
      </c>
      <c r="W2029">
        <v>0</v>
      </c>
      <c r="X2029">
        <v>1</v>
      </c>
      <c r="Y2029">
        <v>0</v>
      </c>
      <c r="Z2029">
        <v>0</v>
      </c>
      <c r="AA2029" s="40">
        <f>AVERAGEIFS($C$2:C2029, $B$2:B2029, B2029)</f>
        <v>18.434782608695652</v>
      </c>
      <c r="AB2029" s="40">
        <f>AVERAGEIFS($I$2:I2029, $B$2:B2029, B2029)</f>
        <v>0.59652173913043482</v>
      </c>
      <c r="AC2029" s="40">
        <f>AVERAGEIFS($J$2:J2029, $B$2:B2029, B2029)</f>
        <v>0.54608695652173911</v>
      </c>
      <c r="AD2029" s="40">
        <f>AVERAGEIFS($D$2:D2029, $B$2:B2029, B2029)</f>
        <v>0.65217391304347827</v>
      </c>
    </row>
    <row r="2030" spans="1:30" x14ac:dyDescent="0.25">
      <c r="A2030" s="39">
        <v>46257</v>
      </c>
      <c r="B2030" t="s">
        <v>253</v>
      </c>
      <c r="C2030">
        <v>5</v>
      </c>
      <c r="D2030" s="40">
        <v>0</v>
      </c>
      <c r="E2030">
        <v>4</v>
      </c>
      <c r="F2030">
        <v>1</v>
      </c>
      <c r="G2030">
        <v>17</v>
      </c>
      <c r="H2030">
        <v>7</v>
      </c>
      <c r="I2030">
        <v>0.25</v>
      </c>
      <c r="J2030">
        <v>0.41</v>
      </c>
      <c r="K2030">
        <v>0</v>
      </c>
      <c r="L2030">
        <v>0</v>
      </c>
      <c r="M2030">
        <v>0</v>
      </c>
      <c r="N2030">
        <v>1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 s="40">
        <f>AVERAGEIFS($C$2:C2030, $B$2:B2030, B2030)</f>
        <v>11.8</v>
      </c>
      <c r="AB2030" s="40">
        <f>AVERAGEIFS($I$2:I2030, $B$2:B2030, B2030)</f>
        <v>0.45500000000000007</v>
      </c>
      <c r="AC2030" s="40">
        <f>AVERAGEIFS($J$2:J2030, $B$2:B2030, B2030)</f>
        <v>0.45400000000000001</v>
      </c>
      <c r="AD2030" s="40">
        <f>AVERAGEIFS($D$2:D2030, $B$2:B2030, B2030)</f>
        <v>0.5</v>
      </c>
    </row>
    <row r="2031" spans="1:30" x14ac:dyDescent="0.25">
      <c r="A2031" s="39">
        <v>46257</v>
      </c>
      <c r="B2031" t="s">
        <v>12</v>
      </c>
      <c r="C2031">
        <v>14</v>
      </c>
      <c r="D2031" s="40">
        <v>0</v>
      </c>
      <c r="E2031">
        <v>4</v>
      </c>
      <c r="F2031">
        <v>1</v>
      </c>
      <c r="G2031">
        <v>17</v>
      </c>
      <c r="H2031">
        <v>7</v>
      </c>
      <c r="I2031">
        <v>0.25</v>
      </c>
      <c r="J2031">
        <v>0.41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 s="40">
        <f>AVERAGEIFS($C$2:C2031, $B$2:B2031, B2031)</f>
        <v>25.442307692307693</v>
      </c>
      <c r="AB2031" s="40">
        <f>AVERAGEIFS($I$2:I2031, $B$2:B2031, B2031)</f>
        <v>0.53653846153846163</v>
      </c>
      <c r="AC2031" s="40">
        <f>AVERAGEIFS($J$2:J2031, $B$2:B2031, B2031)</f>
        <v>0.52057692307692327</v>
      </c>
      <c r="AD2031" s="40">
        <f>AVERAGEIFS($D$2:D2031, $B$2:B2031, B2031)</f>
        <v>0.56730769230769229</v>
      </c>
    </row>
    <row r="2032" spans="1:30" x14ac:dyDescent="0.25">
      <c r="A2032" s="39">
        <v>46257</v>
      </c>
      <c r="B2032" t="s">
        <v>127</v>
      </c>
      <c r="C2032">
        <v>19</v>
      </c>
      <c r="D2032" s="40">
        <v>0</v>
      </c>
      <c r="E2032">
        <v>4</v>
      </c>
      <c r="F2032">
        <v>1</v>
      </c>
      <c r="G2032">
        <v>17</v>
      </c>
      <c r="H2032">
        <v>7</v>
      </c>
      <c r="I2032">
        <v>0.25</v>
      </c>
      <c r="J2032">
        <v>0.41</v>
      </c>
      <c r="K2032">
        <v>0</v>
      </c>
      <c r="L2032">
        <v>0</v>
      </c>
      <c r="M2032">
        <v>0</v>
      </c>
      <c r="N2032">
        <v>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 s="40">
        <f>AVERAGEIFS($C$2:C2032, $B$2:B2032, B2032)</f>
        <v>20.107142857142858</v>
      </c>
      <c r="AB2032" s="40">
        <f>AVERAGEIFS($I$2:I2032, $B$2:B2032, B2032)</f>
        <v>0.43309523809523814</v>
      </c>
      <c r="AC2032" s="40">
        <f>AVERAGEIFS($J$2:J2032, $B$2:B2032, B2032)</f>
        <v>0.47142857142857142</v>
      </c>
      <c r="AD2032" s="40">
        <f>AVERAGEIFS($D$2:D2032, $B$2:B2032, B2032)</f>
        <v>0.44047619047619047</v>
      </c>
    </row>
    <row r="2033" spans="1:30" x14ac:dyDescent="0.25">
      <c r="A2033" s="39">
        <v>46257</v>
      </c>
      <c r="B2033" t="s">
        <v>6</v>
      </c>
      <c r="C2033">
        <v>17</v>
      </c>
      <c r="D2033" s="40">
        <v>0</v>
      </c>
      <c r="E2033">
        <v>4</v>
      </c>
      <c r="F2033">
        <v>1</v>
      </c>
      <c r="G2033">
        <v>17</v>
      </c>
      <c r="H2033">
        <v>7</v>
      </c>
      <c r="I2033">
        <v>0.25</v>
      </c>
      <c r="J2033">
        <v>0.41</v>
      </c>
      <c r="K2033">
        <v>0</v>
      </c>
      <c r="L2033">
        <v>0</v>
      </c>
      <c r="M2033">
        <v>0</v>
      </c>
      <c r="N2033">
        <v>1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 s="40">
        <f>AVERAGEIFS($C$2:C2033, $B$2:B2033, B2033)</f>
        <v>24.970588235294116</v>
      </c>
      <c r="AB2033" s="40">
        <f>AVERAGEIFS($I$2:I2033, $B$2:B2033, B2033)</f>
        <v>0.60514705882352937</v>
      </c>
      <c r="AC2033" s="40">
        <f>AVERAGEIFS($J$2:J2033, $B$2:B2033, B2033)</f>
        <v>0.56205882352941172</v>
      </c>
      <c r="AD2033" s="40">
        <f>AVERAGEIFS($D$2:D2033, $B$2:B2033, B2033)</f>
        <v>0.66176470588235292</v>
      </c>
    </row>
    <row r="2034" spans="1:30" x14ac:dyDescent="0.25">
      <c r="A2034" s="39">
        <v>46257</v>
      </c>
      <c r="B2034" t="s">
        <v>186</v>
      </c>
      <c r="C2034">
        <v>16</v>
      </c>
      <c r="D2034" s="40">
        <v>0</v>
      </c>
      <c r="E2034">
        <v>4</v>
      </c>
      <c r="F2034">
        <v>1</v>
      </c>
      <c r="G2034">
        <v>17</v>
      </c>
      <c r="H2034">
        <v>7</v>
      </c>
      <c r="I2034">
        <v>0.25</v>
      </c>
      <c r="J2034">
        <v>0.41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 s="40">
        <f>AVERAGEIFS($C$2:C2034, $B$2:B2034, B2034)</f>
        <v>13.515151515151516</v>
      </c>
      <c r="AB2034" s="40">
        <f>AVERAGEIFS($I$2:I2034, $B$2:B2034, B2034)</f>
        <v>0.60606060606060608</v>
      </c>
      <c r="AC2034" s="40">
        <f>AVERAGEIFS($J$2:J2034, $B$2:B2034, B2034)</f>
        <v>0.55454545454545456</v>
      </c>
      <c r="AD2034" s="40">
        <f>AVERAGEIFS($D$2:D2034, $B$2:B2034, B2034)</f>
        <v>0.66666666666666663</v>
      </c>
    </row>
    <row r="2035" spans="1:30" x14ac:dyDescent="0.25">
      <c r="A2035" s="39">
        <v>46257</v>
      </c>
      <c r="B2035" t="s">
        <v>17</v>
      </c>
      <c r="C2035">
        <v>20</v>
      </c>
      <c r="D2035" s="40">
        <v>0</v>
      </c>
      <c r="E2035">
        <v>4</v>
      </c>
      <c r="F2035">
        <v>1</v>
      </c>
      <c r="G2035">
        <v>17</v>
      </c>
      <c r="H2035">
        <v>7</v>
      </c>
      <c r="I2035">
        <v>0.25</v>
      </c>
      <c r="J2035">
        <v>0.41</v>
      </c>
      <c r="K2035">
        <v>0</v>
      </c>
      <c r="L2035">
        <v>0</v>
      </c>
      <c r="M2035">
        <v>0</v>
      </c>
      <c r="N2035">
        <v>1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 s="40">
        <f>AVERAGEIFS($C$2:C2035, $B$2:B2035, B2035)</f>
        <v>11.916666666666666</v>
      </c>
      <c r="AB2035" s="40">
        <f>AVERAGEIFS($I$2:I2035, $B$2:B2035, B2035)</f>
        <v>0.47333333333333333</v>
      </c>
      <c r="AC2035" s="40">
        <f>AVERAGEIFS($J$2:J2035, $B$2:B2035, B2035)</f>
        <v>0.48033333333333339</v>
      </c>
      <c r="AD2035" s="40">
        <f>AVERAGEIFS($D$2:D2035, $B$2:B2035, B2035)</f>
        <v>0.45</v>
      </c>
    </row>
    <row r="2036" spans="1:30" x14ac:dyDescent="0.25">
      <c r="A2036" s="39">
        <v>46257</v>
      </c>
      <c r="B2036" t="s">
        <v>36</v>
      </c>
      <c r="C2036">
        <v>12</v>
      </c>
      <c r="D2036" s="40">
        <v>0</v>
      </c>
      <c r="E2036">
        <v>4</v>
      </c>
      <c r="F2036">
        <v>1</v>
      </c>
      <c r="G2036">
        <v>17</v>
      </c>
      <c r="H2036">
        <v>7</v>
      </c>
      <c r="I2036">
        <v>0.25</v>
      </c>
      <c r="J2036">
        <v>0.41</v>
      </c>
      <c r="K2036">
        <v>0</v>
      </c>
      <c r="L2036">
        <v>0</v>
      </c>
      <c r="M2036">
        <v>0</v>
      </c>
      <c r="N2036">
        <v>1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 s="40">
        <f>AVERAGEIFS($C$2:C2036, $B$2:B2036, B2036)</f>
        <v>14.25</v>
      </c>
      <c r="AB2036" s="40">
        <f>AVERAGEIFS($I$2:I2036, $B$2:B2036, B2036)</f>
        <v>0.42500000000000004</v>
      </c>
      <c r="AC2036" s="40">
        <f>AVERAGEIFS($J$2:J2036, $B$2:B2036, B2036)</f>
        <v>0.44812500000000005</v>
      </c>
      <c r="AD2036" s="40">
        <f>AVERAGEIFS($D$2:D2036, $B$2:B2036, B2036)</f>
        <v>0.375</v>
      </c>
    </row>
    <row r="2037" spans="1:30" x14ac:dyDescent="0.25">
      <c r="A2037" s="39">
        <v>46258</v>
      </c>
      <c r="B2037" t="s">
        <v>23</v>
      </c>
      <c r="C2037">
        <v>10</v>
      </c>
      <c r="D2037" s="40">
        <v>0</v>
      </c>
      <c r="E2037">
        <v>5</v>
      </c>
      <c r="F2037">
        <v>2</v>
      </c>
      <c r="G2037">
        <v>19</v>
      </c>
      <c r="H2037">
        <v>8</v>
      </c>
      <c r="I2037">
        <v>0.4</v>
      </c>
      <c r="J2037">
        <v>0.42</v>
      </c>
      <c r="K2037">
        <v>0</v>
      </c>
      <c r="L2037">
        <v>0</v>
      </c>
      <c r="M2037">
        <v>0</v>
      </c>
      <c r="N2037">
        <v>1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1</v>
      </c>
      <c r="Y2037">
        <v>0</v>
      </c>
      <c r="Z2037">
        <v>0</v>
      </c>
      <c r="AA2037" s="40">
        <f>AVERAGEIFS($C$2:C2037, $B$2:B2037, B2037)</f>
        <v>11.387096774193548</v>
      </c>
      <c r="AB2037" s="40">
        <f>AVERAGEIFS($I$2:I2037, $B$2:B2037, B2037)</f>
        <v>0.47150537634408601</v>
      </c>
      <c r="AC2037" s="40">
        <f>AVERAGEIFS($J$2:J2037, $B$2:B2037, B2037)</f>
        <v>0.48956989247311844</v>
      </c>
      <c r="AD2037" s="40">
        <f>AVERAGEIFS($D$2:D2037, $B$2:B2037, B2037)</f>
        <v>0.44086021505376344</v>
      </c>
    </row>
    <row r="2038" spans="1:30" x14ac:dyDescent="0.25">
      <c r="A2038" s="39">
        <v>46258</v>
      </c>
      <c r="B2038" t="s">
        <v>12</v>
      </c>
      <c r="C2038">
        <v>26</v>
      </c>
      <c r="D2038" s="40">
        <v>0</v>
      </c>
      <c r="E2038">
        <v>5</v>
      </c>
      <c r="F2038">
        <v>2</v>
      </c>
      <c r="G2038">
        <v>19</v>
      </c>
      <c r="H2038">
        <v>8</v>
      </c>
      <c r="I2038">
        <v>0.4</v>
      </c>
      <c r="J2038">
        <v>0.42</v>
      </c>
      <c r="K2038">
        <v>0</v>
      </c>
      <c r="L2038">
        <v>0</v>
      </c>
      <c r="M2038">
        <v>0</v>
      </c>
      <c r="N2038">
        <v>1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1</v>
      </c>
      <c r="Y2038">
        <v>0</v>
      </c>
      <c r="Z2038">
        <v>0</v>
      </c>
      <c r="AA2038" s="40">
        <f>AVERAGEIFS($C$2:C2038, $B$2:B2038, B2038)</f>
        <v>25.447619047619046</v>
      </c>
      <c r="AB2038" s="40">
        <f>AVERAGEIFS($I$2:I2038, $B$2:B2038, B2038)</f>
        <v>0.53523809523809529</v>
      </c>
      <c r="AC2038" s="40">
        <f>AVERAGEIFS($J$2:J2038, $B$2:B2038, B2038)</f>
        <v>0.51961904761904787</v>
      </c>
      <c r="AD2038" s="40">
        <f>AVERAGEIFS($D$2:D2038, $B$2:B2038, B2038)</f>
        <v>0.56190476190476191</v>
      </c>
    </row>
    <row r="2039" spans="1:30" x14ac:dyDescent="0.25">
      <c r="A2039" s="39">
        <v>46258</v>
      </c>
      <c r="B2039" t="s">
        <v>15</v>
      </c>
      <c r="C2039">
        <v>36</v>
      </c>
      <c r="D2039" s="40">
        <v>0</v>
      </c>
      <c r="E2039">
        <v>5</v>
      </c>
      <c r="F2039">
        <v>2</v>
      </c>
      <c r="G2039">
        <v>19</v>
      </c>
      <c r="H2039">
        <v>8</v>
      </c>
      <c r="I2039">
        <v>0.4</v>
      </c>
      <c r="J2039">
        <v>0.42</v>
      </c>
      <c r="K2039">
        <v>0</v>
      </c>
      <c r="L2039">
        <v>0</v>
      </c>
      <c r="M2039">
        <v>0</v>
      </c>
      <c r="N2039">
        <v>1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1</v>
      </c>
      <c r="Y2039">
        <v>0</v>
      </c>
      <c r="Z2039">
        <v>0</v>
      </c>
      <c r="AA2039" s="40">
        <f>AVERAGEIFS($C$2:C2039, $B$2:B2039, B2039)</f>
        <v>25.046511627906977</v>
      </c>
      <c r="AB2039" s="40">
        <f>AVERAGEIFS($I$2:I2039, $B$2:B2039, B2039)</f>
        <v>0.46802325581395349</v>
      </c>
      <c r="AC2039" s="40">
        <f>AVERAGEIFS($J$2:J2039, $B$2:B2039, B2039)</f>
        <v>0.49790697674418588</v>
      </c>
      <c r="AD2039" s="40">
        <f>AVERAGEIFS($D$2:D2039, $B$2:B2039, B2039)</f>
        <v>0.39534883720930231</v>
      </c>
    </row>
    <row r="2040" spans="1:30" x14ac:dyDescent="0.25">
      <c r="A2040" s="39">
        <v>46258</v>
      </c>
      <c r="B2040" t="s">
        <v>127</v>
      </c>
      <c r="C2040">
        <v>38</v>
      </c>
      <c r="D2040" s="40">
        <v>0</v>
      </c>
      <c r="E2040">
        <v>5</v>
      </c>
      <c r="F2040">
        <v>2</v>
      </c>
      <c r="G2040">
        <v>19</v>
      </c>
      <c r="H2040">
        <v>8</v>
      </c>
      <c r="I2040">
        <v>0.4</v>
      </c>
      <c r="J2040">
        <v>0.42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1</v>
      </c>
      <c r="Y2040">
        <v>0</v>
      </c>
      <c r="Z2040">
        <v>0</v>
      </c>
      <c r="AA2040" s="40">
        <f>AVERAGEIFS($C$2:C2040, $B$2:B2040, B2040)</f>
        <v>20.317647058823528</v>
      </c>
      <c r="AB2040" s="40">
        <f>AVERAGEIFS($I$2:I2040, $B$2:B2040, B2040)</f>
        <v>0.43270588235294116</v>
      </c>
      <c r="AC2040" s="40">
        <f>AVERAGEIFS($J$2:J2040, $B$2:B2040, B2040)</f>
        <v>0.47082352941176475</v>
      </c>
      <c r="AD2040" s="40">
        <f>AVERAGEIFS($D$2:D2040, $B$2:B2040, B2040)</f>
        <v>0.43529411764705883</v>
      </c>
    </row>
    <row r="2041" spans="1:30" x14ac:dyDescent="0.25">
      <c r="A2041" s="39">
        <v>46258</v>
      </c>
      <c r="B2041" t="s">
        <v>5</v>
      </c>
      <c r="C2041">
        <v>21</v>
      </c>
      <c r="D2041" s="40">
        <v>0</v>
      </c>
      <c r="E2041">
        <v>5</v>
      </c>
      <c r="F2041">
        <v>2</v>
      </c>
      <c r="G2041">
        <v>19</v>
      </c>
      <c r="H2041">
        <v>8</v>
      </c>
      <c r="I2041">
        <v>0.4</v>
      </c>
      <c r="J2041">
        <v>0.42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1</v>
      </c>
      <c r="Y2041">
        <v>0</v>
      </c>
      <c r="Z2041">
        <v>0</v>
      </c>
      <c r="AA2041" s="40">
        <f>AVERAGEIFS($C$2:C2041, $B$2:B2041, B2041)</f>
        <v>21.979166666666668</v>
      </c>
      <c r="AB2041" s="40">
        <f>AVERAGEIFS($I$2:I2041, $B$2:B2041, B2041)</f>
        <v>0.46562499999999996</v>
      </c>
      <c r="AC2041" s="40">
        <f>AVERAGEIFS($J$2:J2041, $B$2:B2041, B2041)</f>
        <v>0.48645833333333327</v>
      </c>
      <c r="AD2041" s="40">
        <f>AVERAGEIFS($D$2:D2041, $B$2:B2041, B2041)</f>
        <v>0.41666666666666669</v>
      </c>
    </row>
    <row r="2042" spans="1:30" x14ac:dyDescent="0.25">
      <c r="A2042" s="39">
        <v>46258</v>
      </c>
      <c r="B2042" t="s">
        <v>17</v>
      </c>
      <c r="C2042">
        <v>14</v>
      </c>
      <c r="D2042" s="40">
        <v>0</v>
      </c>
      <c r="E2042">
        <v>5</v>
      </c>
      <c r="F2042">
        <v>2</v>
      </c>
      <c r="G2042">
        <v>19</v>
      </c>
      <c r="H2042">
        <v>8</v>
      </c>
      <c r="I2042">
        <v>0.4</v>
      </c>
      <c r="J2042">
        <v>0.42</v>
      </c>
      <c r="K2042">
        <v>0</v>
      </c>
      <c r="L2042">
        <v>0</v>
      </c>
      <c r="M2042">
        <v>0</v>
      </c>
      <c r="N2042">
        <v>1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1</v>
      </c>
      <c r="Y2042">
        <v>0</v>
      </c>
      <c r="Z2042">
        <v>0</v>
      </c>
      <c r="AA2042" s="40">
        <f>AVERAGEIFS($C$2:C2042, $B$2:B2042, B2042)</f>
        <v>11.950819672131148</v>
      </c>
      <c r="AB2042" s="40">
        <f>AVERAGEIFS($I$2:I2042, $B$2:B2042, B2042)</f>
        <v>0.47213114754098356</v>
      </c>
      <c r="AC2042" s="40">
        <f>AVERAGEIFS($J$2:J2042, $B$2:B2042, B2042)</f>
        <v>0.47934426229508204</v>
      </c>
      <c r="AD2042" s="40">
        <f>AVERAGEIFS($D$2:D2042, $B$2:B2042, B2042)</f>
        <v>0.44262295081967212</v>
      </c>
    </row>
    <row r="2043" spans="1:30" x14ac:dyDescent="0.25">
      <c r="A2043" s="39">
        <v>46258</v>
      </c>
      <c r="B2043" t="s">
        <v>49</v>
      </c>
      <c r="C2043">
        <v>14</v>
      </c>
      <c r="D2043" s="40">
        <v>0</v>
      </c>
      <c r="E2043">
        <v>5</v>
      </c>
      <c r="F2043">
        <v>2</v>
      </c>
      <c r="G2043">
        <v>19</v>
      </c>
      <c r="H2043">
        <v>8</v>
      </c>
      <c r="I2043">
        <v>0.4</v>
      </c>
      <c r="J2043">
        <v>0.42</v>
      </c>
      <c r="K2043">
        <v>0</v>
      </c>
      <c r="L2043">
        <v>0</v>
      </c>
      <c r="M2043">
        <v>0</v>
      </c>
      <c r="N2043">
        <v>1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1</v>
      </c>
      <c r="Y2043">
        <v>0</v>
      </c>
      <c r="Z2043">
        <v>0</v>
      </c>
      <c r="AA2043" s="40">
        <f>AVERAGEIFS($C$2:C2043, $B$2:B2043, B2043)</f>
        <v>11.068965517241379</v>
      </c>
      <c r="AB2043" s="40">
        <f>AVERAGEIFS($I$2:I2043, $B$2:B2043, B2043)</f>
        <v>0.50344827586206897</v>
      </c>
      <c r="AC2043" s="40">
        <f>AVERAGEIFS($J$2:J2043, $B$2:B2043, B2043)</f>
        <v>0.50551724137931031</v>
      </c>
      <c r="AD2043" s="40">
        <f>AVERAGEIFS($D$2:D2043, $B$2:B2043, B2043)</f>
        <v>0.51724137931034486</v>
      </c>
    </row>
    <row r="2044" spans="1:30" x14ac:dyDescent="0.25">
      <c r="A2044" s="39">
        <v>46258</v>
      </c>
      <c r="B2044" t="s">
        <v>32</v>
      </c>
      <c r="C2044">
        <v>17</v>
      </c>
      <c r="D2044" s="40">
        <v>0</v>
      </c>
      <c r="E2044">
        <v>5</v>
      </c>
      <c r="F2044">
        <v>2</v>
      </c>
      <c r="G2044">
        <v>19</v>
      </c>
      <c r="H2044">
        <v>8</v>
      </c>
      <c r="I2044">
        <v>0.4</v>
      </c>
      <c r="J2044">
        <v>0.42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1</v>
      </c>
      <c r="Y2044">
        <v>0</v>
      </c>
      <c r="Z2044">
        <v>0</v>
      </c>
      <c r="AA2044" s="40">
        <f>AVERAGEIFS($C$2:C2044, $B$2:B2044, B2044)</f>
        <v>11.2</v>
      </c>
      <c r="AB2044" s="40">
        <f>AVERAGEIFS($I$2:I2044, $B$2:B2044, B2044)</f>
        <v>0.42699999999999982</v>
      </c>
      <c r="AC2044" s="40">
        <f>AVERAGEIFS($J$2:J2044, $B$2:B2044, B2044)</f>
        <v>0.46399999999999997</v>
      </c>
      <c r="AD2044" s="40">
        <f>AVERAGEIFS($D$2:D2044, $B$2:B2044, B2044)</f>
        <v>0.4</v>
      </c>
    </row>
    <row r="2045" spans="1:30" x14ac:dyDescent="0.25">
      <c r="A2045" s="39">
        <v>46258</v>
      </c>
      <c r="B2045" t="s">
        <v>120</v>
      </c>
      <c r="C2045">
        <v>15</v>
      </c>
      <c r="D2045" s="40">
        <v>1</v>
      </c>
      <c r="E2045">
        <v>5</v>
      </c>
      <c r="F2045">
        <v>3</v>
      </c>
      <c r="G2045">
        <v>19</v>
      </c>
      <c r="H2045">
        <v>11</v>
      </c>
      <c r="I2045">
        <v>0.6</v>
      </c>
      <c r="J2045">
        <v>0.57999999999999996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1</v>
      </c>
      <c r="Z2045">
        <v>0</v>
      </c>
      <c r="AA2045" s="40">
        <f>AVERAGEIFS($C$2:C2045, $B$2:B2045, B2045)</f>
        <v>14.595238095238095</v>
      </c>
      <c r="AB2045" s="40">
        <f>AVERAGEIFS($I$2:I2045, $B$2:B2045, B2045)</f>
        <v>0.50392857142857139</v>
      </c>
      <c r="AC2045" s="40">
        <f>AVERAGEIFS($J$2:J2045, $B$2:B2045, B2045)</f>
        <v>0.49988095238095226</v>
      </c>
      <c r="AD2045" s="40">
        <f>AVERAGEIFS($D$2:D2045, $B$2:B2045, B2045)</f>
        <v>0.47619047619047616</v>
      </c>
    </row>
    <row r="2046" spans="1:30" x14ac:dyDescent="0.25">
      <c r="A2046" s="39">
        <v>46258</v>
      </c>
      <c r="B2046" t="s">
        <v>2</v>
      </c>
      <c r="C2046">
        <v>40</v>
      </c>
      <c r="D2046" s="40">
        <v>1</v>
      </c>
      <c r="E2046">
        <v>5</v>
      </c>
      <c r="F2046">
        <v>3</v>
      </c>
      <c r="G2046">
        <v>19</v>
      </c>
      <c r="H2046">
        <v>11</v>
      </c>
      <c r="I2046">
        <v>0.6</v>
      </c>
      <c r="J2046">
        <v>0.57999999999999996</v>
      </c>
      <c r="K2046">
        <v>1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 s="40">
        <f>AVERAGEIFS($C$2:C2046, $B$2:B2046, B2046)</f>
        <v>28.857142857142858</v>
      </c>
      <c r="AB2046" s="40">
        <f>AVERAGEIFS($I$2:I2046, $B$2:B2046, B2046)</f>
        <v>0.61530612244897964</v>
      </c>
      <c r="AC2046" s="40">
        <f>AVERAGEIFS($J$2:J2046, $B$2:B2046, B2046)</f>
        <v>0.55959183673469393</v>
      </c>
      <c r="AD2046" s="40">
        <f>AVERAGEIFS($D$2:D2046, $B$2:B2046, B2046)</f>
        <v>0.61224489795918369</v>
      </c>
    </row>
    <row r="2047" spans="1:30" x14ac:dyDescent="0.25">
      <c r="A2047" s="39">
        <v>46258</v>
      </c>
      <c r="B2047" t="s">
        <v>113</v>
      </c>
      <c r="C2047">
        <v>19</v>
      </c>
      <c r="D2047" s="40">
        <v>1</v>
      </c>
      <c r="E2047">
        <v>5</v>
      </c>
      <c r="F2047">
        <v>3</v>
      </c>
      <c r="G2047">
        <v>19</v>
      </c>
      <c r="H2047">
        <v>11</v>
      </c>
      <c r="I2047">
        <v>0.6</v>
      </c>
      <c r="J2047">
        <v>0.57999999999999996</v>
      </c>
      <c r="K2047">
        <v>1</v>
      </c>
      <c r="L2047">
        <v>1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1</v>
      </c>
      <c r="Z2047">
        <v>0</v>
      </c>
      <c r="AA2047" s="40">
        <f>AVERAGEIFS($C$2:C2047, $B$2:B2047, B2047)</f>
        <v>21.15909090909091</v>
      </c>
      <c r="AB2047" s="40">
        <f>AVERAGEIFS($I$2:I2047, $B$2:B2047, B2047)</f>
        <v>0.55045454545454553</v>
      </c>
      <c r="AC2047" s="40">
        <f>AVERAGEIFS($J$2:J2047, $B$2:B2047, B2047)</f>
        <v>0.52249999999999996</v>
      </c>
      <c r="AD2047" s="40">
        <f>AVERAGEIFS($D$2:D2047, $B$2:B2047, B2047)</f>
        <v>0.59090909090909094</v>
      </c>
    </row>
    <row r="2048" spans="1:30" x14ac:dyDescent="0.25">
      <c r="A2048" s="39">
        <v>46258</v>
      </c>
      <c r="B2048" t="s">
        <v>3</v>
      </c>
      <c r="C2048">
        <v>28</v>
      </c>
      <c r="D2048" s="40">
        <v>1</v>
      </c>
      <c r="E2048">
        <v>5</v>
      </c>
      <c r="F2048">
        <v>3</v>
      </c>
      <c r="G2048">
        <v>19</v>
      </c>
      <c r="H2048">
        <v>11</v>
      </c>
      <c r="I2048">
        <v>0.6</v>
      </c>
      <c r="J2048">
        <v>0.57999999999999996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1</v>
      </c>
      <c r="Z2048">
        <v>0</v>
      </c>
      <c r="AA2048" s="40">
        <f>AVERAGEIFS($C$2:C2048, $B$2:B2048, B2048)</f>
        <v>23.133333333333333</v>
      </c>
      <c r="AB2048" s="40">
        <f>AVERAGEIFS($I$2:I2048, $B$2:B2048, B2048)</f>
        <v>0.49999999999999994</v>
      </c>
      <c r="AC2048" s="40">
        <f>AVERAGEIFS($J$2:J2048, $B$2:B2048, B2048)</f>
        <v>0.49099999999999994</v>
      </c>
      <c r="AD2048" s="40">
        <f>AVERAGEIFS($D$2:D2048, $B$2:B2048, B2048)</f>
        <v>0.53333333333333333</v>
      </c>
    </row>
    <row r="2049" spans="1:30" x14ac:dyDescent="0.25">
      <c r="A2049" s="39">
        <v>46258</v>
      </c>
      <c r="B2049" t="s">
        <v>65</v>
      </c>
      <c r="C2049">
        <v>29</v>
      </c>
      <c r="D2049" s="40">
        <v>1</v>
      </c>
      <c r="E2049">
        <v>5</v>
      </c>
      <c r="F2049">
        <v>3</v>
      </c>
      <c r="G2049">
        <v>19</v>
      </c>
      <c r="H2049">
        <v>11</v>
      </c>
      <c r="I2049">
        <v>0.6</v>
      </c>
      <c r="J2049">
        <v>0.57999999999999996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1</v>
      </c>
      <c r="Z2049">
        <v>0</v>
      </c>
      <c r="AA2049" s="40">
        <f>AVERAGEIFS($C$2:C2049, $B$2:B2049, B2049)</f>
        <v>18.875</v>
      </c>
      <c r="AB2049" s="40">
        <f>AVERAGEIFS($I$2:I2049, $B$2:B2049, B2049)</f>
        <v>0.59666666666666668</v>
      </c>
      <c r="AC2049" s="40">
        <f>AVERAGEIFS($J$2:J2049, $B$2:B2049, B2049)</f>
        <v>0.54749999999999999</v>
      </c>
      <c r="AD2049" s="40">
        <f>AVERAGEIFS($D$2:D2049, $B$2:B2049, B2049)</f>
        <v>0.66666666666666663</v>
      </c>
    </row>
    <row r="2050" spans="1:30" x14ac:dyDescent="0.25">
      <c r="A2050" s="39">
        <v>46258</v>
      </c>
      <c r="B2050" t="s">
        <v>253</v>
      </c>
      <c r="C2050">
        <v>11</v>
      </c>
      <c r="D2050" s="40">
        <v>1</v>
      </c>
      <c r="E2050">
        <v>5</v>
      </c>
      <c r="F2050">
        <v>3</v>
      </c>
      <c r="G2050">
        <v>19</v>
      </c>
      <c r="H2050">
        <v>11</v>
      </c>
      <c r="I2050">
        <v>0.6</v>
      </c>
      <c r="J2050">
        <v>0.57999999999999996</v>
      </c>
      <c r="K2050">
        <v>1</v>
      </c>
      <c r="L2050">
        <v>1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1</v>
      </c>
      <c r="Z2050">
        <v>0</v>
      </c>
      <c r="AA2050" s="40">
        <f>AVERAGEIFS($C$2:C2050, $B$2:B2050, B2050)</f>
        <v>11.727272727272727</v>
      </c>
      <c r="AB2050" s="40">
        <f>AVERAGEIFS($I$2:I2050, $B$2:B2050, B2050)</f>
        <v>0.4681818181818182</v>
      </c>
      <c r="AC2050" s="40">
        <f>AVERAGEIFS($J$2:J2050, $B$2:B2050, B2050)</f>
        <v>0.46545454545454545</v>
      </c>
      <c r="AD2050" s="40">
        <f>AVERAGEIFS($D$2:D2050, $B$2:B2050, B2050)</f>
        <v>0.54545454545454541</v>
      </c>
    </row>
    <row r="2051" spans="1:30" x14ac:dyDescent="0.25">
      <c r="A2051" s="39">
        <v>46258</v>
      </c>
      <c r="B2051" t="s">
        <v>111</v>
      </c>
      <c r="C2051">
        <v>17</v>
      </c>
      <c r="D2051" s="40">
        <v>1</v>
      </c>
      <c r="E2051">
        <v>5</v>
      </c>
      <c r="F2051">
        <v>3</v>
      </c>
      <c r="G2051">
        <v>19</v>
      </c>
      <c r="H2051">
        <v>11</v>
      </c>
      <c r="I2051">
        <v>0.6</v>
      </c>
      <c r="J2051">
        <v>0.57999999999999996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1</v>
      </c>
      <c r="Z2051">
        <v>0</v>
      </c>
      <c r="AA2051" s="40">
        <f>AVERAGEIFS($C$2:C2051, $B$2:B2051, B2051)</f>
        <v>12.927536231884059</v>
      </c>
      <c r="AB2051" s="40">
        <f>AVERAGEIFS($I$2:I2051, $B$2:B2051, B2051)</f>
        <v>0.47898550724637678</v>
      </c>
      <c r="AC2051" s="40">
        <f>AVERAGEIFS($J$2:J2051, $B$2:B2051, B2051)</f>
        <v>0.50202898550724639</v>
      </c>
      <c r="AD2051" s="40">
        <f>AVERAGEIFS($D$2:D2051, $B$2:B2051, B2051)</f>
        <v>0.49275362318840582</v>
      </c>
    </row>
    <row r="2052" spans="1:30" x14ac:dyDescent="0.25">
      <c r="A2052" s="39">
        <v>46258</v>
      </c>
      <c r="B2052" t="s">
        <v>258</v>
      </c>
      <c r="C2052">
        <v>6</v>
      </c>
      <c r="D2052" s="40">
        <v>1</v>
      </c>
      <c r="E2052">
        <v>5</v>
      </c>
      <c r="F2052">
        <v>3</v>
      </c>
      <c r="G2052">
        <v>19</v>
      </c>
      <c r="H2052">
        <v>11</v>
      </c>
      <c r="I2052">
        <v>0.6</v>
      </c>
      <c r="J2052">
        <v>0.57999999999999996</v>
      </c>
      <c r="K2052">
        <v>1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 s="40">
        <f>AVERAGEIFS($C$2:C2052, $B$2:B2052, B2052)</f>
        <v>5.666666666666667</v>
      </c>
      <c r="AB2052" s="40">
        <f>AVERAGEIFS($I$2:I2052, $B$2:B2052, B2052)</f>
        <v>0.53333333333333333</v>
      </c>
      <c r="AC2052" s="40">
        <f>AVERAGEIFS($J$2:J2052, $B$2:B2052, B2052)</f>
        <v>0.56000000000000005</v>
      </c>
      <c r="AD2052" s="40">
        <f>AVERAGEIFS($D$2:D2052, $B$2:B2052, B2052)</f>
        <v>0.66666666666666663</v>
      </c>
    </row>
    <row r="2053" spans="1:30" x14ac:dyDescent="0.25">
      <c r="A2053" s="39">
        <v>46258</v>
      </c>
      <c r="B2053" t="s">
        <v>186</v>
      </c>
      <c r="C2053">
        <v>17</v>
      </c>
      <c r="D2053" s="40">
        <v>1</v>
      </c>
      <c r="E2053">
        <v>5</v>
      </c>
      <c r="F2053">
        <v>3</v>
      </c>
      <c r="G2053">
        <v>19</v>
      </c>
      <c r="H2053">
        <v>11</v>
      </c>
      <c r="I2053">
        <v>0.6</v>
      </c>
      <c r="J2053">
        <v>0.57999999999999996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 s="40">
        <f>AVERAGEIFS($C$2:C2053, $B$2:B2053, B2053)</f>
        <v>13.617647058823529</v>
      </c>
      <c r="AB2053" s="40">
        <f>AVERAGEIFS($I$2:I2053, $B$2:B2053, B2053)</f>
        <v>0.60588235294117654</v>
      </c>
      <c r="AC2053" s="40">
        <f>AVERAGEIFS($J$2:J2053, $B$2:B2053, B2053)</f>
        <v>0.55529411764705883</v>
      </c>
      <c r="AD2053" s="40">
        <f>AVERAGEIFS($D$2:D2053, $B$2:B2053, B2053)</f>
        <v>0.67647058823529416</v>
      </c>
    </row>
    <row r="2054" spans="1:30" x14ac:dyDescent="0.25">
      <c r="A2054" s="39">
        <v>46261</v>
      </c>
      <c r="B2054" t="s">
        <v>22</v>
      </c>
      <c r="C2054">
        <v>18</v>
      </c>
      <c r="D2054" s="40">
        <v>0</v>
      </c>
      <c r="E2054">
        <v>4</v>
      </c>
      <c r="F2054">
        <v>1</v>
      </c>
      <c r="G2054">
        <v>18</v>
      </c>
      <c r="H2054">
        <v>8</v>
      </c>
      <c r="I2054">
        <v>0.25</v>
      </c>
      <c r="J2054">
        <v>0.44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1</v>
      </c>
      <c r="Y2054">
        <v>0</v>
      </c>
      <c r="Z2054">
        <v>0</v>
      </c>
      <c r="AA2054" s="40">
        <f>AVERAGEIFS($C$2:C2054, $B$2:B2054, B2054)</f>
        <v>15.631578947368421</v>
      </c>
      <c r="AB2054" s="40">
        <f>AVERAGEIFS($I$2:I2054, $B$2:B2054, B2054)</f>
        <v>0.42710526315789477</v>
      </c>
      <c r="AC2054" s="40">
        <f>AVERAGEIFS($J$2:J2054, $B$2:B2054, B2054)</f>
        <v>0.46631578947368429</v>
      </c>
      <c r="AD2054" s="40">
        <f>AVERAGEIFS($D$2:D2054, $B$2:B2054, B2054)</f>
        <v>0.39473684210526316</v>
      </c>
    </row>
    <row r="2055" spans="1:30" x14ac:dyDescent="0.25">
      <c r="A2055" s="39">
        <v>46261</v>
      </c>
      <c r="B2055" t="s">
        <v>13</v>
      </c>
      <c r="C2055">
        <v>15</v>
      </c>
      <c r="D2055" s="40">
        <v>0</v>
      </c>
      <c r="E2055">
        <v>4</v>
      </c>
      <c r="F2055">
        <v>1</v>
      </c>
      <c r="G2055">
        <v>18</v>
      </c>
      <c r="H2055">
        <v>8</v>
      </c>
      <c r="I2055">
        <v>0.25</v>
      </c>
      <c r="J2055">
        <v>0.44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1</v>
      </c>
      <c r="Y2055">
        <v>0</v>
      </c>
      <c r="Z2055">
        <v>0</v>
      </c>
      <c r="AA2055" s="40">
        <f>AVERAGEIFS($C$2:C2055, $B$2:B2055, B2055)</f>
        <v>23.529411764705884</v>
      </c>
      <c r="AB2055" s="40">
        <f>AVERAGEIFS($I$2:I2055, $B$2:B2055, B2055)</f>
        <v>0.4517647058823529</v>
      </c>
      <c r="AC2055" s="40">
        <f>AVERAGEIFS($J$2:J2055, $B$2:B2055, B2055)</f>
        <v>0.4749411764705882</v>
      </c>
      <c r="AD2055" s="40">
        <f>AVERAGEIFS($D$2:D2055, $B$2:B2055, B2055)</f>
        <v>0.42352941176470588</v>
      </c>
    </row>
    <row r="2056" spans="1:30" x14ac:dyDescent="0.25">
      <c r="A2056" s="39">
        <v>46261</v>
      </c>
      <c r="B2056" t="s">
        <v>16</v>
      </c>
      <c r="C2056">
        <v>23</v>
      </c>
      <c r="D2056" s="40">
        <v>0</v>
      </c>
      <c r="E2056">
        <v>4</v>
      </c>
      <c r="F2056">
        <v>1</v>
      </c>
      <c r="G2056">
        <v>18</v>
      </c>
      <c r="H2056">
        <v>8</v>
      </c>
      <c r="I2056">
        <v>0.25</v>
      </c>
      <c r="J2056">
        <v>0.44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 s="40">
        <f>AVERAGEIFS($C$2:C2056, $B$2:B2056, B2056)</f>
        <v>25.541666666666668</v>
      </c>
      <c r="AB2056" s="40">
        <f>AVERAGEIFS($I$2:I2056, $B$2:B2056, B2056)</f>
        <v>0.45937500000000003</v>
      </c>
      <c r="AC2056" s="40">
        <f>AVERAGEIFS($J$2:J2056, $B$2:B2056, B2056)</f>
        <v>0.4777083333333334</v>
      </c>
      <c r="AD2056" s="40">
        <f>AVERAGEIFS($D$2:D2056, $B$2:B2056, B2056)</f>
        <v>0.4375</v>
      </c>
    </row>
    <row r="2057" spans="1:30" x14ac:dyDescent="0.25">
      <c r="A2057" s="39">
        <v>46261</v>
      </c>
      <c r="B2057" t="s">
        <v>219</v>
      </c>
      <c r="C2057">
        <v>3</v>
      </c>
      <c r="D2057" s="40">
        <v>0</v>
      </c>
      <c r="E2057">
        <v>4</v>
      </c>
      <c r="F2057">
        <v>1</v>
      </c>
      <c r="G2057">
        <v>18</v>
      </c>
      <c r="H2057">
        <v>8</v>
      </c>
      <c r="I2057">
        <v>0.25</v>
      </c>
      <c r="J2057">
        <v>0.44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 s="40">
        <f>AVERAGEIFS($C$2:C2057, $B$2:B2057, B2057)</f>
        <v>4.5999999999999996</v>
      </c>
      <c r="AB2057" s="40">
        <f>AVERAGEIFS($I$2:I2057, $B$2:B2057, B2057)</f>
        <v>0.55000000000000004</v>
      </c>
      <c r="AC2057" s="40">
        <f>AVERAGEIFS($J$2:J2057, $B$2:B2057, B2057)</f>
        <v>0.55199999999999994</v>
      </c>
      <c r="AD2057" s="40">
        <f>AVERAGEIFS($D$2:D2057, $B$2:B2057, B2057)</f>
        <v>0.6</v>
      </c>
    </row>
    <row r="2058" spans="1:30" x14ac:dyDescent="0.25">
      <c r="A2058" s="39">
        <v>46261</v>
      </c>
      <c r="B2058" t="s">
        <v>32</v>
      </c>
      <c r="C2058">
        <v>7</v>
      </c>
      <c r="D2058" s="40">
        <v>0</v>
      </c>
      <c r="E2058">
        <v>4</v>
      </c>
      <c r="F2058">
        <v>1</v>
      </c>
      <c r="G2058">
        <v>18</v>
      </c>
      <c r="H2058">
        <v>8</v>
      </c>
      <c r="I2058">
        <v>0.25</v>
      </c>
      <c r="J2058">
        <v>0.44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0</v>
      </c>
      <c r="Z2058">
        <v>0</v>
      </c>
      <c r="AA2058" s="40">
        <f>AVERAGEIFS($C$2:C2058, $B$2:B2058, B2058)</f>
        <v>11.117647058823529</v>
      </c>
      <c r="AB2058" s="40">
        <f>AVERAGEIFS($I$2:I2058, $B$2:B2058, B2058)</f>
        <v>0.42352941176470571</v>
      </c>
      <c r="AC2058" s="40">
        <f>AVERAGEIFS($J$2:J2058, $B$2:B2058, B2058)</f>
        <v>0.46352941176470591</v>
      </c>
      <c r="AD2058" s="40">
        <f>AVERAGEIFS($D$2:D2058, $B$2:B2058, B2058)</f>
        <v>0.39215686274509803</v>
      </c>
    </row>
    <row r="2059" spans="1:30" x14ac:dyDescent="0.25">
      <c r="A2059" s="39">
        <v>46261</v>
      </c>
      <c r="B2059" t="s">
        <v>23</v>
      </c>
      <c r="C2059">
        <v>9</v>
      </c>
      <c r="D2059" s="40">
        <v>0</v>
      </c>
      <c r="E2059">
        <v>4</v>
      </c>
      <c r="F2059">
        <v>1</v>
      </c>
      <c r="G2059">
        <v>18</v>
      </c>
      <c r="H2059">
        <v>8</v>
      </c>
      <c r="I2059">
        <v>0.25</v>
      </c>
      <c r="J2059">
        <v>0.44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1</v>
      </c>
      <c r="Y2059">
        <v>0</v>
      </c>
      <c r="Z2059">
        <v>0</v>
      </c>
      <c r="AA2059" s="40">
        <f>AVERAGEIFS($C$2:C2059, $B$2:B2059, B2059)</f>
        <v>11.361702127659575</v>
      </c>
      <c r="AB2059" s="40">
        <f>AVERAGEIFS($I$2:I2059, $B$2:B2059, B2059)</f>
        <v>0.4691489361702128</v>
      </c>
      <c r="AC2059" s="40">
        <f>AVERAGEIFS($J$2:J2059, $B$2:B2059, B2059)</f>
        <v>0.48904255319148948</v>
      </c>
      <c r="AD2059" s="40">
        <f>AVERAGEIFS($D$2:D2059, $B$2:B2059, B2059)</f>
        <v>0.43617021276595747</v>
      </c>
    </row>
    <row r="2060" spans="1:30" x14ac:dyDescent="0.25">
      <c r="A2060" s="39">
        <v>46261</v>
      </c>
      <c r="B2060" t="s">
        <v>49</v>
      </c>
      <c r="C2060">
        <v>6</v>
      </c>
      <c r="D2060" s="40">
        <v>1</v>
      </c>
      <c r="E2060">
        <v>4</v>
      </c>
      <c r="F2060">
        <v>3</v>
      </c>
      <c r="G2060">
        <v>18</v>
      </c>
      <c r="H2060">
        <v>10</v>
      </c>
      <c r="I2060">
        <v>0.75</v>
      </c>
      <c r="J2060">
        <v>0.56000000000000005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1</v>
      </c>
      <c r="AA2060" s="40">
        <f>AVERAGEIFS($C$2:C2060, $B$2:B2060, B2060)</f>
        <v>10.9</v>
      </c>
      <c r="AB2060" s="40">
        <f>AVERAGEIFS($I$2:I2060, $B$2:B2060, B2060)</f>
        <v>0.5116666666666666</v>
      </c>
      <c r="AC2060" s="40">
        <f>AVERAGEIFS($J$2:J2060, $B$2:B2060, B2060)</f>
        <v>0.5073333333333333</v>
      </c>
      <c r="AD2060" s="40">
        <f>AVERAGEIFS($D$2:D2060, $B$2:B2060, B2060)</f>
        <v>0.53333333333333333</v>
      </c>
    </row>
    <row r="2061" spans="1:30" x14ac:dyDescent="0.25">
      <c r="A2061" s="39">
        <v>46261</v>
      </c>
      <c r="B2061" t="s">
        <v>12</v>
      </c>
      <c r="C2061">
        <v>19</v>
      </c>
      <c r="D2061" s="40">
        <v>1</v>
      </c>
      <c r="E2061">
        <v>4</v>
      </c>
      <c r="F2061">
        <v>3</v>
      </c>
      <c r="G2061">
        <v>18</v>
      </c>
      <c r="H2061">
        <v>10</v>
      </c>
      <c r="I2061">
        <v>0.75</v>
      </c>
      <c r="J2061">
        <v>0.56000000000000005</v>
      </c>
      <c r="K2061">
        <v>0</v>
      </c>
      <c r="L2061">
        <v>1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1</v>
      </c>
      <c r="AA2061" s="40">
        <f>AVERAGEIFS($C$2:C2061, $B$2:B2061, B2061)</f>
        <v>25.386792452830189</v>
      </c>
      <c r="AB2061" s="40">
        <f>AVERAGEIFS($I$2:I2061, $B$2:B2061, B2061)</f>
        <v>0.5372641509433963</v>
      </c>
      <c r="AC2061" s="40">
        <f>AVERAGEIFS($J$2:J2061, $B$2:B2061, B2061)</f>
        <v>0.52000000000000024</v>
      </c>
      <c r="AD2061" s="40">
        <f>AVERAGEIFS($D$2:D2061, $B$2:B2061, B2061)</f>
        <v>0.56603773584905659</v>
      </c>
    </row>
    <row r="2062" spans="1:30" x14ac:dyDescent="0.25">
      <c r="A2062" s="39">
        <v>46261</v>
      </c>
      <c r="B2062" t="s">
        <v>15</v>
      </c>
      <c r="C2062">
        <v>16</v>
      </c>
      <c r="D2062" s="40">
        <v>1</v>
      </c>
      <c r="E2062">
        <v>4</v>
      </c>
      <c r="F2062">
        <v>3</v>
      </c>
      <c r="G2062">
        <v>18</v>
      </c>
      <c r="H2062">
        <v>10</v>
      </c>
      <c r="I2062">
        <v>0.75</v>
      </c>
      <c r="J2062">
        <v>0.56000000000000005</v>
      </c>
      <c r="K2062">
        <v>0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1</v>
      </c>
      <c r="Z2062">
        <v>1</v>
      </c>
      <c r="AA2062" s="40">
        <f>AVERAGEIFS($C$2:C2062, $B$2:B2062, B2062)</f>
        <v>24.942528735632184</v>
      </c>
      <c r="AB2062" s="40">
        <f>AVERAGEIFS($I$2:I2062, $B$2:B2062, B2062)</f>
        <v>0.47126436781609193</v>
      </c>
      <c r="AC2062" s="40">
        <f>AVERAGEIFS($J$2:J2062, $B$2:B2062, B2062)</f>
        <v>0.49862068965517226</v>
      </c>
      <c r="AD2062" s="40">
        <f>AVERAGEIFS($D$2:D2062, $B$2:B2062, B2062)</f>
        <v>0.40229885057471265</v>
      </c>
    </row>
    <row r="2063" spans="1:30" x14ac:dyDescent="0.25">
      <c r="A2063" s="39">
        <v>46261</v>
      </c>
      <c r="B2063" t="s">
        <v>127</v>
      </c>
      <c r="C2063">
        <v>31</v>
      </c>
      <c r="D2063" s="40">
        <v>1</v>
      </c>
      <c r="E2063">
        <v>4</v>
      </c>
      <c r="F2063">
        <v>3</v>
      </c>
      <c r="G2063">
        <v>18</v>
      </c>
      <c r="H2063">
        <v>10</v>
      </c>
      <c r="I2063">
        <v>0.75</v>
      </c>
      <c r="J2063">
        <v>0.56000000000000005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1</v>
      </c>
      <c r="Z2063">
        <v>1</v>
      </c>
      <c r="AA2063" s="40">
        <f>AVERAGEIFS($C$2:C2063, $B$2:B2063, B2063)</f>
        <v>20.441860465116278</v>
      </c>
      <c r="AB2063" s="40">
        <f>AVERAGEIFS($I$2:I2063, $B$2:B2063, B2063)</f>
        <v>0.43639534883720932</v>
      </c>
      <c r="AC2063" s="40">
        <f>AVERAGEIFS($J$2:J2063, $B$2:B2063, B2063)</f>
        <v>0.47186046511627916</v>
      </c>
      <c r="AD2063" s="40">
        <f>AVERAGEIFS($D$2:D2063, $B$2:B2063, B2063)</f>
        <v>0.44186046511627908</v>
      </c>
    </row>
    <row r="2064" spans="1:30" x14ac:dyDescent="0.25">
      <c r="A2064" s="39">
        <v>46261</v>
      </c>
      <c r="B2064" t="s">
        <v>18</v>
      </c>
      <c r="C2064">
        <v>9</v>
      </c>
      <c r="D2064" s="40">
        <v>1</v>
      </c>
      <c r="E2064">
        <v>4</v>
      </c>
      <c r="F2064">
        <v>3</v>
      </c>
      <c r="G2064">
        <v>18</v>
      </c>
      <c r="H2064">
        <v>10</v>
      </c>
      <c r="I2064">
        <v>0.75</v>
      </c>
      <c r="J2064">
        <v>0.56000000000000005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1</v>
      </c>
      <c r="AA2064" s="40">
        <f>AVERAGEIFS($C$2:C2064, $B$2:B2064, B2064)</f>
        <v>14.955555555555556</v>
      </c>
      <c r="AB2064" s="40">
        <f>AVERAGEIFS($I$2:I2064, $B$2:B2064, B2064)</f>
        <v>0.46333333333333337</v>
      </c>
      <c r="AC2064" s="40">
        <f>AVERAGEIFS($J$2:J2064, $B$2:B2064, B2064)</f>
        <v>0.48622222222222233</v>
      </c>
      <c r="AD2064" s="40">
        <f>AVERAGEIFS($D$2:D2064, $B$2:B2064, B2064)</f>
        <v>0.37777777777777777</v>
      </c>
    </row>
    <row r="2065" spans="1:30" x14ac:dyDescent="0.25">
      <c r="A2065" s="39">
        <v>46261</v>
      </c>
      <c r="B2065" t="s">
        <v>17</v>
      </c>
      <c r="C2065">
        <v>8</v>
      </c>
      <c r="D2065" s="40">
        <v>1</v>
      </c>
      <c r="E2065">
        <v>4</v>
      </c>
      <c r="F2065">
        <v>3</v>
      </c>
      <c r="G2065">
        <v>18</v>
      </c>
      <c r="H2065">
        <v>10</v>
      </c>
      <c r="I2065">
        <v>0.75</v>
      </c>
      <c r="J2065">
        <v>0.56000000000000005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1</v>
      </c>
      <c r="Z2065">
        <v>1</v>
      </c>
      <c r="AA2065" s="40">
        <f>AVERAGEIFS($C$2:C2065, $B$2:B2065, B2065)</f>
        <v>11.887096774193548</v>
      </c>
      <c r="AB2065" s="40">
        <f>AVERAGEIFS($I$2:I2065, $B$2:B2065, B2065)</f>
        <v>0.47661290322580641</v>
      </c>
      <c r="AC2065" s="40">
        <f>AVERAGEIFS($J$2:J2065, $B$2:B2065, B2065)</f>
        <v>0.48064516129032264</v>
      </c>
      <c r="AD2065" s="40">
        <f>AVERAGEIFS($D$2:D2065, $B$2:B2065, B2065)</f>
        <v>0.45161290322580644</v>
      </c>
    </row>
  </sheetData>
  <autoFilter ref="A1:AD2036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6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2" sqref="A3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106</v>
      </c>
      <c r="I2" s="4">
        <f>AVERAGEIFS('OB History S3'!C:C,'OB History S3'!B:B,A2)</f>
        <v>13.25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5</v>
      </c>
      <c r="M2" s="42">
        <f>LOOKUP(2, 1/('OB History S3'!$B:$B=A2), 'OB History S3'!$AD:$AD)</f>
        <v>0.375</v>
      </c>
      <c r="N2" s="12">
        <f>SUMIFS('OB History S3'!F:F,'OB History S3'!B:B,A2)</f>
        <v>13</v>
      </c>
      <c r="O2" s="2">
        <f>SUMIFS('OB History S3'!E:E,'OB History S3'!B:B,A2)-N2</f>
        <v>19</v>
      </c>
      <c r="P2" s="42">
        <f>LOOKUP(2, 1/('OB History S3'!$B:$B=A2), 'OB History S3'!$AB:$AB)</f>
        <v>0.375</v>
      </c>
      <c r="Q2" s="12">
        <f>SUMIFS('OB History S3'!H:H,'OB History S3'!B:B,A2)</f>
        <v>57</v>
      </c>
      <c r="R2" s="2">
        <f>SUMIFS('OB History S3'!G:G,'OB History S3'!B:B,A2)-Q2</f>
        <v>71</v>
      </c>
      <c r="S2" s="42">
        <f>LOOKUP(2, 1/('OB History S3'!$B:$B=A2), 'OB History S3'!$AC:$AC)</f>
        <v>0.42499999999999999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203</v>
      </c>
      <c r="I3" s="4">
        <f>AVERAGEIFS('OB History S3'!C:C,'OB History S3'!B:B,A3)</f>
        <v>14.5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9</v>
      </c>
      <c r="M3" s="42">
        <f>LOOKUP(2, 1/('OB History S3'!$B:$B=A3), 'OB History S3'!$AD:$AD)</f>
        <v>0.35714285714285715</v>
      </c>
      <c r="N3" s="12">
        <f>SUMIFS('OB History S3'!F:F,'OB History S3'!B:B,A3)</f>
        <v>30</v>
      </c>
      <c r="O3" s="2">
        <f>SUMIFS('OB History S3'!E:E,'OB History S3'!B:B,A3)-N3</f>
        <v>32</v>
      </c>
      <c r="P3" s="42">
        <f>LOOKUP(2, 1/('OB History S3'!$B:$B=A3), 'OB History S3'!$AB:$AB)</f>
        <v>0.5</v>
      </c>
      <c r="Q3" s="12">
        <f>SUMIFS('OB History S3'!H:H,'OB History S3'!B:B,A3)</f>
        <v>126</v>
      </c>
      <c r="R3" s="2">
        <f>SUMIFS('OB History S3'!G:G,'OB History S3'!B:B,A3)-Q3</f>
        <v>127</v>
      </c>
      <c r="S3" s="42">
        <f>LOOKUP(2, 1/('OB History S3'!$B:$B=A3), 'OB History S3'!$AC:$AC)</f>
        <v>0.50714285714285723</v>
      </c>
      <c r="T3" s="2">
        <f>COUNTIFS('OB History S3'!$B:$B,$A$3,'OB History S3'!K:K, 1)</f>
        <v>3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2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220</v>
      </c>
      <c r="I4" s="4">
        <f>AVERAGEIFS('OB History S3'!C:C,'OB History S3'!B:B,A4)</f>
        <v>18.333333333333332</v>
      </c>
      <c r="J4" s="13">
        <f t="array" ref="J4">MAX(IF('OB History S3'!B:B=A4, 'OB History S3'!C:C))</f>
        <v>30</v>
      </c>
      <c r="K4" s="12">
        <f>COUNTIFS('OB History S3'!B:B,A4,'OB History S3'!D:D, 1)</f>
        <v>6</v>
      </c>
      <c r="L4" s="2">
        <f>COUNTIFS('OB History S3'!B:B,A4,'OB History S3'!D:D, 0)</f>
        <v>6</v>
      </c>
      <c r="M4" s="42">
        <f>LOOKUP(2, 1/('OB History S3'!$B:$B=A4), 'OB History S3'!$AD:$AD)</f>
        <v>0.5</v>
      </c>
      <c r="N4" s="12">
        <f>SUMIFS('OB History S3'!F:F,'OB History S3'!B:B,A4)</f>
        <v>24</v>
      </c>
      <c r="O4" s="2">
        <f>SUMIFS('OB History S3'!E:E,'OB History S3'!B:B,A4)-N4</f>
        <v>24</v>
      </c>
      <c r="P4" s="42">
        <f>LOOKUP(2, 1/('OB History S3'!$B:$B=A4), 'OB History S3'!$AB:$AB)</f>
        <v>0.50250000000000006</v>
      </c>
      <c r="Q4" s="12">
        <f>SUMIFS('OB History S3'!H:H,'OB History S3'!B:B,A4)</f>
        <v>93</v>
      </c>
      <c r="R4" s="2">
        <f>SUMIFS('OB History S3'!G:G,'OB History S3'!B:B,A4)-Q4</f>
        <v>99</v>
      </c>
      <c r="S4" s="42">
        <f>LOOKUP(2, 1/('OB History S3'!$B:$B=A4), 'OB History S3'!$AC:$AC)</f>
        <v>0.48833333333333329</v>
      </c>
      <c r="T4" s="2">
        <f>COUNTIFS('OB History S3'!$B:$B,$A$4,'OB History S3'!K:K, 1)</f>
        <v>0</v>
      </c>
      <c r="U4" s="2">
        <f>COUNTIFS('OB History S3'!$B:$B,$A$4,'OB History S3'!L:L, 1)</f>
        <v>4</v>
      </c>
      <c r="V4" s="2">
        <f>COUNTIFS('OB History S3'!$B:$B,$A$4,'OB History S3'!M:M, 1)</f>
        <v>1</v>
      </c>
      <c r="W4" s="2">
        <f>COUNTIFS('OB History S3'!$B:$B,$A$4,'OB History S3'!N:N, 1)</f>
        <v>2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1</v>
      </c>
      <c r="AG4" s="2">
        <f>COUNTIFS('OB History S3'!$B:$B,$A$4,'OB History S3'!X:X, 1)</f>
        <v>3</v>
      </c>
      <c r="AH4" s="2">
        <f>COUNTIFS('OB History S3'!$B:$B,$A$4,'OB History S3'!Y:Y, 1)</f>
        <v>6</v>
      </c>
      <c r="AI4" s="2">
        <f>COUNTIFS('OB History S3'!$B:$B,$A$4,'OB History S3'!Z:Z, 1)</f>
        <v>3</v>
      </c>
    </row>
    <row r="5" spans="1:35" x14ac:dyDescent="0.25">
      <c r="A5" s="1" t="s">
        <v>247</v>
      </c>
      <c r="B5" s="2" t="s">
        <v>70</v>
      </c>
      <c r="C5" s="2" t="s">
        <v>70</v>
      </c>
      <c r="D5" s="5">
        <v>1</v>
      </c>
      <c r="E5" s="5"/>
      <c r="F5" s="5"/>
      <c r="G5" s="5"/>
      <c r="H5" s="12">
        <f>SUMIFS('OB History S3'!C:C,'OB History S3'!B:B,A5)</f>
        <v>125</v>
      </c>
      <c r="I5" s="4">
        <f>AVERAGEIFS('OB History S3'!C:C,'OB History S3'!B:B,A5)</f>
        <v>10.416666666666666</v>
      </c>
      <c r="J5" s="13">
        <f t="array" ref="J5">MAX(IF('OB History S3'!B:B=A5, 'OB History S3'!C:C))</f>
        <v>19</v>
      </c>
      <c r="K5" s="12">
        <f>COUNTIFS('OB History S3'!B:B,A5,'OB History S3'!D:D, 1)</f>
        <v>6</v>
      </c>
      <c r="L5" s="2">
        <f>COUNTIFS('OB History S3'!B:B,A5,'OB History S3'!D:D, 0)</f>
        <v>6</v>
      </c>
      <c r="M5" s="42">
        <f>LOOKUP(2, 1/('OB History S3'!$B:$B=A5), 'OB History S3'!$AD:$AD)</f>
        <v>0.5</v>
      </c>
      <c r="N5" s="12">
        <f>SUMIFS('OB History S3'!F:F,'OB History S3'!B:B,A5)</f>
        <v>28</v>
      </c>
      <c r="O5" s="2">
        <f>SUMIFS('OB History S3'!E:E,'OB History S3'!B:B,A5)-N5</f>
        <v>25</v>
      </c>
      <c r="P5" s="42">
        <f>LOOKUP(2, 1/('OB History S3'!$B:$B=A5), 'OB History S3'!$AB:$AB)</f>
        <v>0.54583333333333328</v>
      </c>
      <c r="Q5" s="12">
        <f>SUMIFS('OB History S3'!H:H,'OB History S3'!B:B,A5)</f>
        <v>117</v>
      </c>
      <c r="R5" s="2">
        <f>SUMIFS('OB History S3'!G:G,'OB History S3'!B:B,A5)-Q5</f>
        <v>104</v>
      </c>
      <c r="S5" s="42">
        <f>LOOKUP(2, 1/('OB History S3'!$B:$B=A5), 'OB History S3'!$AC:$AC)</f>
        <v>0.54166666666666663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4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2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3</v>
      </c>
      <c r="AG5" s="2">
        <f>COUNTIFS('OB History S3'!$B:$B,$A$5,'OB History S3'!X:X, 1)</f>
        <v>4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260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5</v>
      </c>
      <c r="I6" s="4">
        <f>AVERAGEIFS('OB History S3'!C:C,'OB History S3'!B:B,A6)</f>
        <v>5</v>
      </c>
      <c r="J6" s="13">
        <f t="array" ref="J6">MAX(IF('OB History S3'!B:B=A6, 'OB History S3'!C:C))</f>
        <v>5</v>
      </c>
      <c r="K6" s="12">
        <f>COUNTIFS('OB History S3'!B:B,A6,'OB History S3'!D:D, 1)</f>
        <v>0</v>
      </c>
      <c r="L6" s="2">
        <f>COUNTIFS('OB History S3'!B:B,A6,'OB History S3'!D:D, 0)</f>
        <v>1</v>
      </c>
      <c r="M6" s="42">
        <f>LOOKUP(2, 1/('OB History S3'!$B:$B=A6), 'OB History S3'!$AD:$AD)</f>
        <v>0</v>
      </c>
      <c r="N6" s="12">
        <f>SUMIFS('OB History S3'!F:F,'OB History S3'!B:B,A6)</f>
        <v>2</v>
      </c>
      <c r="O6" s="2">
        <f>SUMIFS('OB History S3'!E:E,'OB History S3'!B:B,A6)-N6</f>
        <v>3</v>
      </c>
      <c r="P6" s="42">
        <f>LOOKUP(2, 1/('OB History S3'!$B:$B=A6), 'OB History S3'!$AB:$AB)</f>
        <v>0.4</v>
      </c>
      <c r="Q6" s="12">
        <f>SUMIFS('OB History S3'!H:H,'OB History S3'!B:B,A6)</f>
        <v>8</v>
      </c>
      <c r="R6" s="2">
        <f>SUMIFS('OB History S3'!G:G,'OB History S3'!B:B,A6)-Q6</f>
        <v>12</v>
      </c>
      <c r="S6" s="42">
        <f>LOOKUP(2, 1/('OB History S3'!$B:$B=A6), 'OB History S3'!$AC:$AC)</f>
        <v>0.4</v>
      </c>
      <c r="T6" s="2">
        <f>COUNTIFS('OB History S3'!$B:$B,$A$6,'OB History S3'!K:K, 1)</f>
        <v>0</v>
      </c>
      <c r="U6" s="2">
        <f>COUNTIFS('OB History S3'!$B:$B,$A$6,'OB History S3'!L:L, 1)</f>
        <v>0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65</v>
      </c>
      <c r="B7" s="2" t="s">
        <v>70</v>
      </c>
      <c r="C7" s="2" t="s">
        <v>70</v>
      </c>
      <c r="D7" s="5">
        <v>2</v>
      </c>
      <c r="E7" s="5">
        <v>1</v>
      </c>
      <c r="F7" s="5"/>
      <c r="G7" s="5"/>
      <c r="H7" s="12">
        <f>SUMIFS('OB History S3'!C:C,'OB History S3'!B:B,A7)</f>
        <v>345</v>
      </c>
      <c r="I7" s="4">
        <f>AVERAGEIFS('OB History S3'!C:C,'OB History S3'!B:B,A7)</f>
        <v>20.294117647058822</v>
      </c>
      <c r="J7" s="13">
        <f t="array" ref="J7">MAX(IF('OB History S3'!B:B=A7, 'OB History S3'!C:C))</f>
        <v>33</v>
      </c>
      <c r="K7" s="12">
        <f>COUNTIFS('OB History S3'!B:B,A7,'OB History S3'!D:D, 1)</f>
        <v>12</v>
      </c>
      <c r="L7" s="2">
        <f>COUNTIFS('OB History S3'!B:B,A7,'OB History S3'!D:D, 0)</f>
        <v>5</v>
      </c>
      <c r="M7" s="42">
        <f>LOOKUP(2, 1/('OB History S3'!$B:$B=A7), 'OB History S3'!$AD:$AD)</f>
        <v>0.70588235294117652</v>
      </c>
      <c r="N7" s="12">
        <f>SUMIFS('OB History S3'!F:F,'OB History S3'!B:B,A7)</f>
        <v>43</v>
      </c>
      <c r="O7" s="2">
        <f>SUMIFS('OB History S3'!E:E,'OB History S3'!B:B,A7)-N7</f>
        <v>29</v>
      </c>
      <c r="P7" s="42">
        <f>LOOKUP(2, 1/('OB History S3'!$B:$B=A7), 'OB History S3'!$AB:$AB)</f>
        <v>0.60705882352941176</v>
      </c>
      <c r="Q7" s="12">
        <f>SUMIFS('OB History S3'!H:H,'OB History S3'!B:B,A7)</f>
        <v>165</v>
      </c>
      <c r="R7" s="2">
        <f>SUMIFS('OB History S3'!G:G,'OB History S3'!B:B,A7)-Q7</f>
        <v>135</v>
      </c>
      <c r="S7" s="42">
        <f>LOOKUP(2, 1/('OB History S3'!$B:$B=A7), 'OB History S3'!$AC:$AC)</f>
        <v>0.56058823529411761</v>
      </c>
      <c r="T7" s="2">
        <f>COUNTIFS('OB History S3'!$B:$B,$A$7,'OB History S3'!K:K, 1)</f>
        <v>5</v>
      </c>
      <c r="U7" s="2">
        <f>COUNTIFS('OB History S3'!$B:$B,$A$7,'OB History S3'!L:L, 1)</f>
        <v>4</v>
      </c>
      <c r="V7" s="2">
        <f>COUNTIFS('OB History S3'!$B:$B,$A$7,'OB History S3'!M:M, 1)</f>
        <v>2</v>
      </c>
      <c r="W7" s="2">
        <f>COUNTIFS('OB History S3'!$B:$B,$A$7,'OB History S3'!N:N, 1)</f>
        <v>2</v>
      </c>
      <c r="X7" s="2">
        <f>COUNTIFS('OB History S3'!$B:$B,$A$7,'OB History S3'!O:O, 1)</f>
        <v>4</v>
      </c>
      <c r="Y7" s="2">
        <f>COUNTIFS('OB History S3'!$B:$B,$A$7,'OB History S3'!P:P, 1)</f>
        <v>1</v>
      </c>
      <c r="Z7" s="2">
        <f>COUNTIFS('OB History S3'!$B:$B,$A$7,'OB History S3'!Q:Q, 1)</f>
        <v>0</v>
      </c>
      <c r="AA7" s="2">
        <f>COUNTIFS('OB History S3'!$B:$B,$A$7,'OB History S3'!R:R, 1)</f>
        <v>2</v>
      </c>
      <c r="AB7" s="2">
        <f>COUNTIFS('OB History S3'!$B:$B,$A$7,'OB History S3'!S:S, 1)</f>
        <v>0</v>
      </c>
      <c r="AC7" s="2">
        <f>COUNTIFS('OB History S3'!$B:$B,$A$7,'OB History S3'!T:T, 1)</f>
        <v>1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2</v>
      </c>
      <c r="AG7" s="2">
        <f>COUNTIFS('OB History S3'!$B:$B,$A$7,'OB History S3'!X:X, 1)</f>
        <v>5</v>
      </c>
      <c r="AH7" s="2">
        <f>COUNTIFS('OB History S3'!$B:$B,$A$7,'OB History S3'!Y:Y, 1)</f>
        <v>7</v>
      </c>
      <c r="AI7" s="2">
        <f>COUNTIFS('OB History S3'!$B:$B,$A$7,'OB History S3'!Z:Z, 1)</f>
        <v>6</v>
      </c>
    </row>
    <row r="8" spans="1:35" x14ac:dyDescent="0.25">
      <c r="A8" s="1" t="s">
        <v>28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35</v>
      </c>
      <c r="I8" s="4">
        <f>AVERAGEIFS('OB History S3'!C:C,'OB History S3'!B:B,A8)</f>
        <v>11.666666666666666</v>
      </c>
      <c r="J8" s="13">
        <f t="array" ref="J8">MAX(IF('OB History S3'!B:B=A8, 'OB History S3'!C:C))</f>
        <v>18</v>
      </c>
      <c r="K8" s="12">
        <f>COUNTIFS('OB History S3'!B:B,A8,'OB History S3'!D:D, 1)</f>
        <v>0</v>
      </c>
      <c r="L8" s="2">
        <f>COUNTIFS('OB History S3'!B:B,A8,'OB History S3'!D:D, 0)</f>
        <v>3</v>
      </c>
      <c r="M8" s="42">
        <f>LOOKUP(2, 1/('OB History S3'!$B:$B=A8), 'OB History S3'!$AD:$AD)</f>
        <v>0</v>
      </c>
      <c r="N8" s="12">
        <f>SUMIFS('OB History S3'!F:F,'OB History S3'!B:B,A8)</f>
        <v>5</v>
      </c>
      <c r="O8" s="2">
        <f>SUMIFS('OB History S3'!E:E,'OB History S3'!B:B,A8)-N8</f>
        <v>9</v>
      </c>
      <c r="P8" s="42">
        <f>LOOKUP(2, 1/('OB History S3'!$B:$B=A8), 'OB History S3'!$AB:$AB)</f>
        <v>0.35000000000000003</v>
      </c>
      <c r="Q8" s="12">
        <f>SUMIFS('OB History S3'!H:H,'OB History S3'!B:B,A8)</f>
        <v>28</v>
      </c>
      <c r="R8" s="2">
        <f>SUMIFS('OB History S3'!G:G,'OB History S3'!B:B,A8)-Q8</f>
        <v>34</v>
      </c>
      <c r="S8" s="42">
        <f>LOOKUP(2, 1/('OB History S3'!$B:$B=A8), 'OB History S3'!$AC:$AC)</f>
        <v>0.4466666666666666</v>
      </c>
      <c r="T8" s="2">
        <f>COUNTIFS('OB History S3'!$B:$B,$A$8,'OB History S3'!K:K, 1)</f>
        <v>0</v>
      </c>
      <c r="U8" s="2">
        <f>COUNTIFS('OB History S3'!$B:$B,$A$8,'OB History S3'!L:L, 1)</f>
        <v>0</v>
      </c>
      <c r="V8" s="2">
        <f>COUNTIFS('OB History S3'!$B:$B,$A$8,'OB History S3'!M:M, 1)</f>
        <v>0</v>
      </c>
      <c r="W8" s="2">
        <f>COUNTIFS('OB History S3'!$B:$B,$A$8,'OB History S3'!N:N, 1)</f>
        <v>0</v>
      </c>
      <c r="X8" s="2">
        <f>COUNTIFS('OB History S3'!$B:$B,$A$8,'OB History S3'!O:O, 1)</f>
        <v>2</v>
      </c>
      <c r="Y8" s="2">
        <f>COUNTIFS('OB History S3'!$B:$B,$A$8,'OB History S3'!P:P, 1)</f>
        <v>0</v>
      </c>
      <c r="Z8" s="2">
        <f>COUNTIFS('OB History S3'!$B:$B,$A$8,'OB History S3'!Q:Q, 1)</f>
        <v>0</v>
      </c>
      <c r="AA8" s="2">
        <f>COUNTIFS('OB History S3'!$B:$B,$A$8,'OB History S3'!R:R, 1)</f>
        <v>1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0</v>
      </c>
      <c r="AH8" s="2">
        <f>COUNTIFS('OB History S3'!$B:$B,$A$8,'OB History S3'!Y:Y, 1)</f>
        <v>1</v>
      </c>
      <c r="AI8" s="2">
        <f>COUNTIFS('OB History S3'!$B:$B,$A$8,'OB History S3'!Z:Z, 1)</f>
        <v>1</v>
      </c>
    </row>
    <row r="9" spans="1:35" x14ac:dyDescent="0.25">
      <c r="A9" s="1" t="s">
        <v>29</v>
      </c>
      <c r="B9" s="6" t="s">
        <v>98</v>
      </c>
      <c r="C9" s="2" t="s">
        <v>70</v>
      </c>
      <c r="D9" s="5"/>
      <c r="E9" s="5"/>
      <c r="F9" s="5"/>
      <c r="G9" s="5"/>
      <c r="H9" s="12">
        <f>SUMIFS('OB History S3'!C:C,'OB History S3'!B:B,A9)</f>
        <v>134</v>
      </c>
      <c r="I9" s="4">
        <f>AVERAGEIFS('OB History S3'!C:C,'OB History S3'!B:B,A9)</f>
        <v>11.166666666666666</v>
      </c>
      <c r="J9" s="13">
        <f t="array" ref="J9">MAX(IF('OB History S3'!B:B=A9, 'OB History S3'!C:C))</f>
        <v>20</v>
      </c>
      <c r="K9" s="12">
        <f>COUNTIFS('OB History S3'!B:B,A9,'OB History S3'!D:D, 1)</f>
        <v>6</v>
      </c>
      <c r="L9" s="2">
        <f>COUNTIFS('OB History S3'!B:B,A9,'OB History S3'!D:D, 0)</f>
        <v>6</v>
      </c>
      <c r="M9" s="42">
        <f>LOOKUP(2, 1/('OB History S3'!$B:$B=A9), 'OB History S3'!$AD:$AD)</f>
        <v>0.5</v>
      </c>
      <c r="N9" s="12">
        <f>SUMIFS('OB History S3'!F:F,'OB History S3'!B:B,A9)</f>
        <v>24</v>
      </c>
      <c r="O9" s="2">
        <f>SUMIFS('OB History S3'!E:E,'OB History S3'!B:B,A9)-N9</f>
        <v>27</v>
      </c>
      <c r="P9" s="42">
        <f>LOOKUP(2, 1/('OB History S3'!$B:$B=A9), 'OB History S3'!$AB:$AB)</f>
        <v>0.44583333333333336</v>
      </c>
      <c r="Q9" s="12">
        <f>SUMIFS('OB History S3'!H:H,'OB History S3'!B:B,A9)</f>
        <v>103</v>
      </c>
      <c r="R9" s="2">
        <f>SUMIFS('OB History S3'!G:G,'OB History S3'!B:B,A9)-Q9</f>
        <v>109</v>
      </c>
      <c r="S9" s="42">
        <f>LOOKUP(2, 1/('OB History S3'!$B:$B=A9), 'OB History S3'!$AC:$AC)</f>
        <v>0.46833333333333343</v>
      </c>
      <c r="T9" s="2">
        <f>COUNTIFS('OB History S3'!$B:$B,$A$9,'OB History S3'!K:K, 1)</f>
        <v>3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5</v>
      </c>
      <c r="X9" s="2">
        <f>COUNTIFS('OB History S3'!$B:$B,$A$9,'OB History S3'!O:O, 1)</f>
        <v>2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0</v>
      </c>
      <c r="AG9" s="2">
        <f>COUNTIFS('OB History S3'!$B:$B,$A$9,'OB History S3'!X:X, 1)</f>
        <v>5</v>
      </c>
      <c r="AH9" s="2">
        <f>COUNTIFS('OB History S3'!$B:$B,$A$9,'OB History S3'!Y:Y, 1)</f>
        <v>2</v>
      </c>
      <c r="AI9" s="2">
        <f>COUNTIFS('OB History S3'!$B:$B,$A$9,'OB History S3'!Z:Z, 1)</f>
        <v>6</v>
      </c>
    </row>
    <row r="10" spans="1:35" x14ac:dyDescent="0.25">
      <c r="A10" s="1" t="s">
        <v>17</v>
      </c>
      <c r="B10" s="2" t="s">
        <v>70</v>
      </c>
      <c r="C10" s="2" t="s">
        <v>70</v>
      </c>
      <c r="D10" s="5"/>
      <c r="E10" s="5"/>
      <c r="F10" s="5"/>
      <c r="G10" s="5"/>
      <c r="H10" s="12">
        <f>SUMIFS('OB History S3'!C:C,'OB History S3'!B:B,A10)</f>
        <v>178</v>
      </c>
      <c r="I10" s="4">
        <f>AVERAGEIFS('OB History S3'!C:C,'OB History S3'!B:B,A10)</f>
        <v>11.866666666666667</v>
      </c>
      <c r="J10" s="13">
        <f t="array" ref="J10">MAX(IF('OB History S3'!B:B=A10, 'OB History S3'!C:C))</f>
        <v>20</v>
      </c>
      <c r="K10" s="12">
        <f>COUNTIFS('OB History S3'!B:B,A10,'OB History S3'!D:D, 1)</f>
        <v>6</v>
      </c>
      <c r="L10" s="2">
        <f>COUNTIFS('OB History S3'!B:B,A10,'OB History S3'!D:D, 0)</f>
        <v>9</v>
      </c>
      <c r="M10" s="42">
        <f>LOOKUP(2, 1/('OB History S3'!$B:$B=A10), 'OB History S3'!$AD:$AD)</f>
        <v>0.4</v>
      </c>
      <c r="N10" s="12">
        <f>SUMIFS('OB History S3'!F:F,'OB History S3'!B:B,A10)</f>
        <v>31</v>
      </c>
      <c r="O10" s="2">
        <f>SUMIFS('OB History S3'!E:E,'OB History S3'!B:B,A10)-N10</f>
        <v>34</v>
      </c>
      <c r="P10" s="42">
        <f>LOOKUP(2, 1/('OB History S3'!$B:$B=A10), 'OB History S3'!$AB:$AB)</f>
        <v>0.48666666666666669</v>
      </c>
      <c r="Q10" s="12">
        <f>SUMIFS('OB History S3'!H:H,'OB History S3'!B:B,A10)</f>
        <v>128</v>
      </c>
      <c r="R10" s="2">
        <f>SUMIFS('OB History S3'!G:G,'OB History S3'!B:B,A10)-Q10</f>
        <v>142</v>
      </c>
      <c r="S10" s="42">
        <f>LOOKUP(2, 1/('OB History S3'!$B:$B=A10), 'OB History S3'!$AC:$AC)</f>
        <v>0.47600000000000003</v>
      </c>
      <c r="T10" s="2">
        <f>COUNTIFS('OB History S3'!$B:$B,$A$10,'OB History S3'!K:K, 1)</f>
        <v>2</v>
      </c>
      <c r="U10" s="2">
        <f>COUNTIFS('OB History S3'!$B:$B,$A$10,'OB History S3'!L:L, 1)</f>
        <v>2</v>
      </c>
      <c r="V10" s="2">
        <f>COUNTIFS('OB History S3'!$B:$B,$A$10,'OB History S3'!M:M, 1)</f>
        <v>0</v>
      </c>
      <c r="W10" s="2">
        <f>COUNTIFS('OB History S3'!$B:$B,$A$10,'OB History S3'!N:N, 1)</f>
        <v>5</v>
      </c>
      <c r="X10" s="2">
        <f>COUNTIFS('OB History S3'!$B:$B,$A$10,'OB History S3'!O:O, 1)</f>
        <v>2</v>
      </c>
      <c r="Y10" s="2">
        <f>COUNTIFS('OB History S3'!$B:$B,$A$10,'OB History S3'!P:P, 1)</f>
        <v>0</v>
      </c>
      <c r="Z10" s="2">
        <f>COUNTIFS('OB History S3'!$B:$B,$A$10,'OB History S3'!Q:Q, 1)</f>
        <v>1</v>
      </c>
      <c r="AA10" s="2">
        <f>COUNTIFS('OB History S3'!$B:$B,$A$10,'OB History S3'!R:R, 1)</f>
        <v>1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2</v>
      </c>
      <c r="AG10" s="2">
        <f>COUNTIFS('OB History S3'!$B:$B,$A$10,'OB History S3'!X:X, 1)</f>
        <v>6</v>
      </c>
      <c r="AH10" s="2">
        <f>COUNTIFS('OB History S3'!$B:$B,$A$10,'OB History S3'!Y:Y, 1)</f>
        <v>3</v>
      </c>
      <c r="AI10" s="2">
        <f>COUNTIFS('OB History S3'!$B:$B,$A$10,'OB History S3'!Z:Z, 1)</f>
        <v>6</v>
      </c>
    </row>
    <row r="11" spans="1:35" x14ac:dyDescent="0.25">
      <c r="A11" s="1" t="s">
        <v>36</v>
      </c>
      <c r="B11" s="6" t="s">
        <v>54</v>
      </c>
      <c r="C11" s="2" t="s">
        <v>70</v>
      </c>
      <c r="D11" s="5"/>
      <c r="E11" s="5">
        <v>1</v>
      </c>
      <c r="F11" s="5"/>
      <c r="G11" s="5"/>
      <c r="H11" s="12">
        <f>SUMIFS('OB History S3'!C:C,'OB History S3'!B:B,A11)</f>
        <v>100</v>
      </c>
      <c r="I11" s="4">
        <f>AVERAGEIFS('OB History S3'!C:C,'OB History S3'!B:B,A11)</f>
        <v>20</v>
      </c>
      <c r="J11" s="13">
        <f t="array" ref="J11">MAX(IF('OB History S3'!B:B=A11, 'OB History S3'!C:C))</f>
        <v>42</v>
      </c>
      <c r="K11" s="12">
        <f>COUNTIFS('OB History S3'!B:B,A11,'OB History S3'!D:D, 1)</f>
        <v>2</v>
      </c>
      <c r="L11" s="2">
        <f>COUNTIFS('OB History S3'!B:B,A11,'OB History S3'!D:D, 0)</f>
        <v>3</v>
      </c>
      <c r="M11" s="42">
        <f>LOOKUP(2, 1/('OB History S3'!$B:$B=A11), 'OB History S3'!$AD:$AD)</f>
        <v>0.4</v>
      </c>
      <c r="N11" s="12">
        <f>SUMIFS('OB History S3'!F:F,'OB History S3'!B:B,A11)</f>
        <v>11</v>
      </c>
      <c r="O11" s="2">
        <f>SUMIFS('OB History S3'!E:E,'OB History S3'!B:B,A11)-N11</f>
        <v>11</v>
      </c>
      <c r="P11" s="42">
        <f>LOOKUP(2, 1/('OB History S3'!$B:$B=A11), 'OB History S3'!$AB:$AB)</f>
        <v>0.51</v>
      </c>
      <c r="Q11" s="12">
        <f>SUMIFS('OB History S3'!H:H,'OB History S3'!B:B,A11)</f>
        <v>47</v>
      </c>
      <c r="R11" s="2">
        <f>SUMIFS('OB History S3'!G:G,'OB History S3'!B:B,A11)-Q11</f>
        <v>45</v>
      </c>
      <c r="S11" s="42">
        <f>LOOKUP(2, 1/('OB History S3'!$B:$B=A11), 'OB History S3'!$AC:$AC)</f>
        <v>0.51400000000000001</v>
      </c>
      <c r="T11" s="2">
        <f>COUNTIFS('OB History S3'!$B:$B,$A$11,'OB History S3'!K:K, 1)</f>
        <v>2</v>
      </c>
      <c r="U11" s="2">
        <f>COUNTIFS('OB History S3'!$B:$B,$A$11,'OB History S3'!L:L, 1)</f>
        <v>0</v>
      </c>
      <c r="V11" s="2">
        <f>COUNTIFS('OB History S3'!$B:$B,$A$11,'OB History S3'!M:M, 1)</f>
        <v>1</v>
      </c>
      <c r="W11" s="2">
        <f>COUNTIFS('OB History S3'!$B:$B,$A$11,'OB History S3'!N:N, 1)</f>
        <v>2</v>
      </c>
      <c r="X11" s="2">
        <f>COUNTIFS('OB History S3'!$B:$B,$A$11,'OB History S3'!O:O, 1)</f>
        <v>0</v>
      </c>
      <c r="Y11" s="2">
        <f>COUNTIFS('OB History S3'!$B:$B,$A$11,'OB History S3'!P:P, 1)</f>
        <v>0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0</v>
      </c>
      <c r="AG11" s="2">
        <f>COUNTIFS('OB History S3'!$B:$B,$A$11,'OB History S3'!X:X, 1)</f>
        <v>0</v>
      </c>
      <c r="AH11" s="2">
        <f>COUNTIFS('OB History S3'!$B:$B,$A$11,'OB History S3'!Y:Y, 1)</f>
        <v>3</v>
      </c>
      <c r="AI11" s="2">
        <f>COUNTIFS('OB History S3'!$B:$B,$A$11,'OB History S3'!Z:Z, 1)</f>
        <v>2</v>
      </c>
    </row>
    <row r="12" spans="1:35" x14ac:dyDescent="0.25">
      <c r="A12" s="1" t="s">
        <v>151</v>
      </c>
      <c r="B12" s="6" t="s">
        <v>70</v>
      </c>
      <c r="C12" s="2" t="s">
        <v>70</v>
      </c>
      <c r="D12" s="5"/>
      <c r="E12" s="5"/>
      <c r="F12" s="5"/>
      <c r="G12" s="5"/>
      <c r="H12" s="12">
        <f>SUMIFS('OB History S3'!C:C,'OB History S3'!B:B,A12)</f>
        <v>149</v>
      </c>
      <c r="I12" s="4">
        <f>AVERAGEIFS('OB History S3'!C:C,'OB History S3'!B:B,A12)</f>
        <v>24.833333333333332</v>
      </c>
      <c r="J12" s="13">
        <f t="array" ref="J12">MAX(IF('OB History S3'!B:B=A12, 'OB History S3'!C:C))</f>
        <v>32</v>
      </c>
      <c r="K12" s="12">
        <f>COUNTIFS('OB History S3'!B:B,A12,'OB History S3'!D:D, 1)</f>
        <v>6</v>
      </c>
      <c r="L12" s="2">
        <f>COUNTIFS('OB History S3'!B:B,A12,'OB History S3'!D:D, 0)</f>
        <v>0</v>
      </c>
      <c r="M12" s="42">
        <f>LOOKUP(2, 1/('OB History S3'!$B:$B=A12), 'OB History S3'!$AD:$AD)</f>
        <v>1</v>
      </c>
      <c r="N12" s="12">
        <f>SUMIFS('OB History S3'!F:F,'OB History S3'!B:B,A12)</f>
        <v>17</v>
      </c>
      <c r="O12" s="2">
        <f>SUMIFS('OB History S3'!E:E,'OB History S3'!B:B,A12)-N12</f>
        <v>9</v>
      </c>
      <c r="P12" s="42">
        <f>LOOKUP(2, 1/('OB History S3'!$B:$B=A12), 'OB History S3'!$AB:$AB)</f>
        <v>0.66166666666666663</v>
      </c>
      <c r="Q12" s="12">
        <f>SUMIFS('OB History S3'!H:H,'OB History S3'!B:B,A12)</f>
        <v>63</v>
      </c>
      <c r="R12" s="2">
        <f>SUMIFS('OB History S3'!G:G,'OB History S3'!B:B,A12)-Q12</f>
        <v>43</v>
      </c>
      <c r="S12" s="42">
        <f>LOOKUP(2, 1/('OB History S3'!$B:$B=A12), 'OB History S3'!$AC:$AC)</f>
        <v>0.61</v>
      </c>
      <c r="T12" s="2">
        <f>COUNTIFS('OB History S3'!$B:$B,$A$12,'OB History S3'!K:K, 1)</f>
        <v>2</v>
      </c>
      <c r="U12" s="2">
        <f>COUNTIFS('OB History S3'!$B:$B,$A$12,'OB History S3'!L:L, 1)</f>
        <v>1</v>
      </c>
      <c r="V12" s="2">
        <f>COUNTIFS('OB History S3'!$B:$B,$A$12,'OB History S3'!M:M, 1)</f>
        <v>1</v>
      </c>
      <c r="W12" s="2">
        <f>COUNTIFS('OB History S3'!$B:$B,$A$12,'OB History S3'!N:N, 1)</f>
        <v>2</v>
      </c>
      <c r="X12" s="2">
        <f>COUNTIFS('OB History S3'!$B:$B,$A$12,'OB History S3'!O:O, 1)</f>
        <v>1</v>
      </c>
      <c r="Y12" s="2">
        <f>COUNTIFS('OB History S3'!$B:$B,$A$12,'OB History S3'!P:P, 1)</f>
        <v>1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1</v>
      </c>
      <c r="AG12" s="2">
        <f>COUNTIFS('OB History S3'!$B:$B,$A$12,'OB History S3'!X:X, 1)</f>
        <v>2</v>
      </c>
      <c r="AH12" s="2">
        <f>COUNTIFS('OB History S3'!$B:$B,$A$12,'OB History S3'!Y:Y, 1)</f>
        <v>2</v>
      </c>
      <c r="AI12" s="2">
        <f>COUNTIFS('OB History S3'!$B:$B,$A$12,'OB History S3'!Z:Z, 1)</f>
        <v>4</v>
      </c>
    </row>
    <row r="13" spans="1:35" x14ac:dyDescent="0.25">
      <c r="A13" s="1" t="s">
        <v>186</v>
      </c>
      <c r="B13" s="6" t="s">
        <v>70</v>
      </c>
      <c r="C13" s="2" t="s">
        <v>70</v>
      </c>
      <c r="D13" s="5">
        <v>2</v>
      </c>
      <c r="E13" s="5"/>
      <c r="F13" s="5"/>
      <c r="G13" s="5"/>
      <c r="H13" s="12">
        <f>SUMIFS('OB History S3'!C:C,'OB History S3'!B:B,A13)</f>
        <v>407</v>
      </c>
      <c r="I13" s="4">
        <f>AVERAGEIFS('OB History S3'!C:C,'OB History S3'!B:B,A13)</f>
        <v>14.03448275862069</v>
      </c>
      <c r="J13" s="13">
        <f t="array" ref="J13">MAX(IF('OB History S3'!B:B=A13, 'OB History S3'!C:C))</f>
        <v>31</v>
      </c>
      <c r="K13" s="12">
        <f>COUNTIFS('OB History S3'!B:B,A13,'OB History S3'!D:D, 1)</f>
        <v>20</v>
      </c>
      <c r="L13" s="2">
        <f>COUNTIFS('OB History S3'!B:B,A13,'OB History S3'!D:D, 0)</f>
        <v>9</v>
      </c>
      <c r="M13" s="42">
        <f>LOOKUP(2, 1/('OB History S3'!$B:$B=A13), 'OB History S3'!$AD:$AD)</f>
        <v>0.68965517241379315</v>
      </c>
      <c r="N13" s="12">
        <f>SUMIFS('OB History S3'!F:F,'OB History S3'!B:B,A13)</f>
        <v>71</v>
      </c>
      <c r="O13" s="2">
        <f>SUMIFS('OB History S3'!E:E,'OB History S3'!B:B,A13)-N13</f>
        <v>51</v>
      </c>
      <c r="P13" s="42">
        <f>LOOKUP(2, 1/('OB History S3'!$B:$B=A13), 'OB History S3'!$AB:$AB)</f>
        <v>0.59827586206896555</v>
      </c>
      <c r="Q13" s="12">
        <f>SUMIFS('OB History S3'!H:H,'OB History S3'!B:B,A13)</f>
        <v>279</v>
      </c>
      <c r="R13" s="2">
        <f>SUMIFS('OB History S3'!G:G,'OB History S3'!B:B,A13)-Q13</f>
        <v>229</v>
      </c>
      <c r="S13" s="42">
        <f>LOOKUP(2, 1/('OB History S3'!$B:$B=A13), 'OB History S3'!$AC:$AC)</f>
        <v>0.55586206896551715</v>
      </c>
      <c r="T13" s="2">
        <f>COUNTIFS('OB History S3'!$B:$B,$A$13,'OB History S3'!K:K, 1)</f>
        <v>4</v>
      </c>
      <c r="U13" s="2">
        <f>COUNTIFS('OB History S3'!$B:$B,$A$13,'OB History S3'!L:L, 1)</f>
        <v>6</v>
      </c>
      <c r="V13" s="2">
        <f>COUNTIFS('OB History S3'!$B:$B,$A$13,'OB History S3'!M:M, 1)</f>
        <v>1</v>
      </c>
      <c r="W13" s="2">
        <f>COUNTIFS('OB History S3'!$B:$B,$A$13,'OB History S3'!N:N, 1)</f>
        <v>10</v>
      </c>
      <c r="X13" s="2">
        <f>COUNTIFS('OB History S3'!$B:$B,$A$13,'OB History S3'!O:O, 1)</f>
        <v>3</v>
      </c>
      <c r="Y13" s="2">
        <f>COUNTIFS('OB History S3'!$B:$B,$A$13,'OB History S3'!P:P, 1)</f>
        <v>3</v>
      </c>
      <c r="Z13" s="2">
        <f>COUNTIFS('OB History S3'!$B:$B,$A$13,'OB History S3'!Q:Q, 1)</f>
        <v>1</v>
      </c>
      <c r="AA13" s="2">
        <f>COUNTIFS('OB History S3'!$B:$B,$A$13,'OB History S3'!R:R, 1)</f>
        <v>4</v>
      </c>
      <c r="AB13" s="2">
        <f>COUNTIFS('OB History S3'!$B:$B,$A$13,'OB History S3'!S:S, 1)</f>
        <v>0</v>
      </c>
      <c r="AC13" s="2">
        <f>COUNTIFS('OB History S3'!$B:$B,$A$13,'OB History S3'!T:T, 1)</f>
        <v>1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4</v>
      </c>
      <c r="AG13" s="2">
        <f>COUNTIFS('OB History S3'!$B:$B,$A$13,'OB History S3'!X:X, 1)</f>
        <v>13</v>
      </c>
      <c r="AH13" s="2">
        <f>COUNTIFS('OB History S3'!$B:$B,$A$13,'OB History S3'!Y:Y, 1)</f>
        <v>12</v>
      </c>
      <c r="AI13" s="2">
        <f>COUNTIFS('OB History S3'!$B:$B,$A$13,'OB History S3'!Z:Z, 1)</f>
        <v>9</v>
      </c>
    </row>
    <row r="14" spans="1:35" x14ac:dyDescent="0.25">
      <c r="A14" s="1" t="s">
        <v>19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42</v>
      </c>
      <c r="I14" s="4">
        <f>AVERAGEIFS('OB History S3'!C:C,'OB History S3'!B:B,A14)</f>
        <v>21</v>
      </c>
      <c r="J14" s="13">
        <f t="array" ref="J14">MAX(IF('OB History S3'!B:B=A14, 'OB History S3'!C:C))</f>
        <v>25</v>
      </c>
      <c r="K14" s="12">
        <f>COUNTIFS('OB History S3'!B:B,A14,'OB History S3'!D:D, 1)</f>
        <v>0</v>
      </c>
      <c r="L14" s="2">
        <f>COUNTIFS('OB History S3'!B:B,A14,'OB History S3'!D:D, 0)</f>
        <v>2</v>
      </c>
      <c r="M14" s="42">
        <f>LOOKUP(2, 1/('OB History S3'!$B:$B=A14), 'OB History S3'!$AD:$AD)</f>
        <v>0</v>
      </c>
      <c r="N14" s="12">
        <f>SUMIFS('OB History S3'!F:F,'OB History S3'!B:B,A14)</f>
        <v>3</v>
      </c>
      <c r="O14" s="2">
        <f>SUMIFS('OB History S3'!E:E,'OB History S3'!B:B,A14)-N14</f>
        <v>5</v>
      </c>
      <c r="P14" s="42">
        <f>LOOKUP(2, 1/('OB History S3'!$B:$B=A14), 'OB History S3'!$AB:$AB)</f>
        <v>0.36499999999999999</v>
      </c>
      <c r="Q14" s="12">
        <f>SUMIFS('OB History S3'!H:H,'OB History S3'!B:B,A14)</f>
        <v>13</v>
      </c>
      <c r="R14" s="2">
        <f>SUMIFS('OB History S3'!G:G,'OB History S3'!B:B,A14)-Q14</f>
        <v>19</v>
      </c>
      <c r="S14" s="42">
        <f>LOOKUP(2, 1/('OB History S3'!$B:$B=A14), 'OB History S3'!$AC:$AC)</f>
        <v>0.375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0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0</v>
      </c>
    </row>
    <row r="15" spans="1:35" x14ac:dyDescent="0.25">
      <c r="A15" s="1" t="s">
        <v>248</v>
      </c>
      <c r="B15" s="6" t="s">
        <v>70</v>
      </c>
      <c r="C15" s="2" t="s">
        <v>70</v>
      </c>
      <c r="D15" s="5"/>
      <c r="E15" s="5"/>
      <c r="F15" s="5"/>
      <c r="G15" s="5"/>
      <c r="H15" s="12">
        <f>SUMIFS('OB History S3'!C:C,'OB History S3'!B:B,A15)</f>
        <v>7</v>
      </c>
      <c r="I15" s="4">
        <f>AVERAGEIFS('OB History S3'!C:C,'OB History S3'!B:B,A15)</f>
        <v>7</v>
      </c>
      <c r="J15" s="13">
        <f t="array" ref="J15">MAX(IF('OB History S3'!B:B=A15, 'OB History S3'!C:C))</f>
        <v>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11</v>
      </c>
      <c r="R15" s="2">
        <f>SUMIFS('OB History S3'!G:G,'OB History S3'!B:B,A15)-Q15</f>
        <v>10</v>
      </c>
      <c r="S15" s="42">
        <f>LOOKUP(2, 1/('OB History S3'!$B:$B=A15), 'OB History S3'!$AC:$AC)</f>
        <v>0.52</v>
      </c>
      <c r="T15" s="2">
        <f>COUNTIFS('OB History S3'!$B:$B,$A$15,'OB History S3'!K:K, 1)</f>
        <v>0</v>
      </c>
      <c r="U15" s="2">
        <f>COUNTIFS('OB History S3'!$B:$B,$A$15,'OB History S3'!L:L, 1)</f>
        <v>0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1</v>
      </c>
      <c r="AH15" s="2">
        <f>COUNTIFS('OB History S3'!$B:$B,$A$15,'OB History S3'!Y:Y, 1)</f>
        <v>0</v>
      </c>
      <c r="AI15" s="2">
        <f>COUNTIFS('OB History S3'!$B:$B,$A$15,'OB History S3'!Z:Z, 1)</f>
        <v>0</v>
      </c>
    </row>
    <row r="16" spans="1:35" x14ac:dyDescent="0.25">
      <c r="A16" s="1" t="s">
        <v>118</v>
      </c>
      <c r="B16" s="6" t="s">
        <v>54</v>
      </c>
      <c r="C16" s="2" t="s">
        <v>70</v>
      </c>
      <c r="D16" s="5"/>
      <c r="E16" s="5"/>
      <c r="F16" s="5"/>
      <c r="G16" s="5"/>
      <c r="H16" s="12">
        <f>SUMIFS('OB History S3'!C:C,'OB History S3'!B:B,A16)</f>
        <v>138</v>
      </c>
      <c r="I16" s="4">
        <f>AVERAGEIFS('OB History S3'!C:C,'OB History S3'!B:B,A16)</f>
        <v>17.25</v>
      </c>
      <c r="J16" s="13">
        <f t="array" ref="J16">MAX(IF('OB History S3'!B:B=A16, 'OB History S3'!C:C))</f>
        <v>27</v>
      </c>
      <c r="K16" s="12">
        <f>COUNTIFS('OB History S3'!B:B,A16,'OB History S3'!D:D, 1)</f>
        <v>6</v>
      </c>
      <c r="L16" s="2">
        <f>COUNTIFS('OB History S3'!B:B,A16,'OB History S3'!D:D, 0)</f>
        <v>2</v>
      </c>
      <c r="M16" s="42">
        <f>LOOKUP(2, 1/('OB History S3'!$B:$B=A16), 'OB History S3'!$AD:$AD)</f>
        <v>0.75</v>
      </c>
      <c r="N16" s="12">
        <f>SUMIFS('OB History S3'!F:F,'OB History S3'!B:B,A16)</f>
        <v>21</v>
      </c>
      <c r="O16" s="2">
        <f>SUMIFS('OB History S3'!E:E,'OB History S3'!B:B,A16)-N16</f>
        <v>14</v>
      </c>
      <c r="P16" s="42">
        <f>LOOKUP(2, 1/('OB History S3'!$B:$B=A16), 'OB History S3'!$AB:$AB)</f>
        <v>0.61499999999999999</v>
      </c>
      <c r="Q16" s="12">
        <f>SUMIFS('OB History S3'!H:H,'OB History S3'!B:B,A16)</f>
        <v>86</v>
      </c>
      <c r="R16" s="2">
        <f>SUMIFS('OB History S3'!G:G,'OB History S3'!B:B,A16)-Q16</f>
        <v>62</v>
      </c>
      <c r="S16" s="42">
        <f>LOOKUP(2, 1/('OB History S3'!$B:$B=A16), 'OB History S3'!$AC:$AC)</f>
        <v>0.6</v>
      </c>
      <c r="T16" s="2">
        <f>COUNTIFS('OB History S3'!$B:$B,$A$16,'OB History S3'!K:K, 1)</f>
        <v>2</v>
      </c>
      <c r="U16" s="2">
        <f>COUNTIFS('OB History S3'!$B:$B,$A$16,'OB History S3'!L:L, 1)</f>
        <v>1</v>
      </c>
      <c r="V16" s="2">
        <f>COUNTIFS('OB History S3'!$B:$B,$A$16,'OB History S3'!M:M, 1)</f>
        <v>3</v>
      </c>
      <c r="W16" s="2">
        <f>COUNTIFS('OB History S3'!$B:$B,$A$16,'OB History S3'!N:N, 1)</f>
        <v>2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1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1</v>
      </c>
      <c r="AG16" s="2">
        <f>COUNTIFS('OB History S3'!$B:$B,$A$16,'OB History S3'!X:X, 1)</f>
        <v>3</v>
      </c>
      <c r="AH16" s="2">
        <f>COUNTIFS('OB History S3'!$B:$B,$A$16,'OB History S3'!Y:Y, 1)</f>
        <v>5</v>
      </c>
      <c r="AI16" s="2">
        <f>COUNTIFS('OB History S3'!$B:$B,$A$16,'OB History S3'!Z:Z, 1)</f>
        <v>3</v>
      </c>
    </row>
    <row r="17" spans="1:35" x14ac:dyDescent="0.25">
      <c r="A17" s="1" t="s">
        <v>21</v>
      </c>
      <c r="B17" s="6" t="s">
        <v>69</v>
      </c>
      <c r="C17" s="6" t="s">
        <v>70</v>
      </c>
      <c r="D17" s="5"/>
      <c r="E17" s="5">
        <v>2</v>
      </c>
      <c r="F17" s="5"/>
      <c r="G17" s="5"/>
      <c r="H17" s="12">
        <f>SUMIFS('OB History S3'!C:C,'OB History S3'!B:B,A17)</f>
        <v>143</v>
      </c>
      <c r="I17" s="4">
        <f>AVERAGEIFS('OB History S3'!C:C,'OB History S3'!B:B,A17)</f>
        <v>17.875</v>
      </c>
      <c r="J17" s="13">
        <f t="array" ref="J17">MAX(IF('OB History S3'!B:B=A17, 'OB History S3'!C:C))</f>
        <v>28</v>
      </c>
      <c r="K17" s="12">
        <f>COUNTIFS('OB History S3'!B:B,A17,'OB History S3'!D:D, 1)</f>
        <v>5</v>
      </c>
      <c r="L17" s="2">
        <f>COUNTIFS('OB History S3'!B:B,A17,'OB History S3'!D:D, 0)</f>
        <v>3</v>
      </c>
      <c r="M17" s="42">
        <f>LOOKUP(2, 1/('OB History S3'!$B:$B=A17), 'OB History S3'!$AD:$AD)</f>
        <v>0.625</v>
      </c>
      <c r="N17" s="12">
        <f>SUMIFS('OB History S3'!F:F,'OB History S3'!B:B,A17)</f>
        <v>20</v>
      </c>
      <c r="O17" s="2">
        <f>SUMIFS('OB History S3'!E:E,'OB History S3'!B:B,A17)-N17</f>
        <v>17</v>
      </c>
      <c r="P17" s="42">
        <f>LOOKUP(2, 1/('OB History S3'!$B:$B=A17), 'OB History S3'!$AB:$AB)</f>
        <v>0.53500000000000003</v>
      </c>
      <c r="Q17" s="12">
        <f>SUMIFS('OB History S3'!H:H,'OB History S3'!B:B,A17)</f>
        <v>79</v>
      </c>
      <c r="R17" s="2">
        <f>SUMIFS('OB History S3'!G:G,'OB History S3'!B:B,A17)-Q17</f>
        <v>77</v>
      </c>
      <c r="S17" s="42">
        <f>LOOKUP(2, 1/('OB History S3'!$B:$B=A17), 'OB History S3'!$AC:$AC)</f>
        <v>0.495</v>
      </c>
      <c r="T17" s="2">
        <f>COUNTIFS('OB History S3'!$B:$B,$A$17,'OB History S3'!K:K, 1)</f>
        <v>2</v>
      </c>
      <c r="U17" s="2">
        <f>COUNTIFS('OB History S3'!$B:$B,$A$17,'OB History S3'!L:L, 1)</f>
        <v>0</v>
      </c>
      <c r="V17" s="2">
        <f>COUNTIFS('OB History S3'!$B:$B,$A$17,'OB History S3'!M:M, 1)</f>
        <v>0</v>
      </c>
      <c r="W17" s="2">
        <f>COUNTIFS('OB History S3'!$B:$B,$A$17,'OB History S3'!N:N, 1)</f>
        <v>4</v>
      </c>
      <c r="X17" s="2">
        <f>COUNTIFS('OB History S3'!$B:$B,$A$17,'OB History S3'!O:O, 1)</f>
        <v>3</v>
      </c>
      <c r="Y17" s="2">
        <f>COUNTIFS('OB History S3'!$B:$B,$A$17,'OB History S3'!P:P, 1)</f>
        <v>1</v>
      </c>
      <c r="Z17" s="2">
        <f>COUNTIFS('OB History S3'!$B:$B,$A$17,'OB History S3'!Q:Q, 1)</f>
        <v>0</v>
      </c>
      <c r="AA17" s="2">
        <f>COUNTIFS('OB History S3'!$B:$B,$A$17,'OB History S3'!R:R, 1)</f>
        <v>3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2</v>
      </c>
      <c r="AG17" s="2">
        <f>COUNTIFS('OB History S3'!$B:$B,$A$17,'OB History S3'!X:X, 1)</f>
        <v>3</v>
      </c>
      <c r="AH17" s="2">
        <f>COUNTIFS('OB History S3'!$B:$B,$A$17,'OB History S3'!Y:Y, 1)</f>
        <v>1</v>
      </c>
      <c r="AI17" s="2">
        <f>COUNTIFS('OB History S3'!$B:$B,$A$17,'OB History S3'!Z:Z, 1)</f>
        <v>1</v>
      </c>
    </row>
    <row r="18" spans="1:35" x14ac:dyDescent="0.25">
      <c r="A18" s="1" t="s">
        <v>20</v>
      </c>
      <c r="B18" s="6" t="s">
        <v>98</v>
      </c>
      <c r="C18" s="6" t="s">
        <v>70</v>
      </c>
      <c r="D18" s="5"/>
      <c r="E18" s="5"/>
      <c r="F18" s="5">
        <v>1</v>
      </c>
      <c r="G18" s="5"/>
      <c r="H18" s="12">
        <f>SUMIFS('OB History S3'!C:C,'OB History S3'!B:B,A18)</f>
        <v>226</v>
      </c>
      <c r="I18" s="4">
        <f>AVERAGEIFS('OB History S3'!C:C,'OB History S3'!B:B,A18)</f>
        <v>17.384615384615383</v>
      </c>
      <c r="J18" s="13">
        <f t="array" ref="J18">MAX(IF('OB History S3'!B:B=A18, 'OB History S3'!C:C))</f>
        <v>31</v>
      </c>
      <c r="K18" s="12">
        <f>COUNTIFS('OB History S3'!B:B,A18,'OB History S3'!D:D, 1)</f>
        <v>4</v>
      </c>
      <c r="L18" s="2">
        <f>COUNTIFS('OB History S3'!B:B,A18,'OB History S3'!D:D, 0)</f>
        <v>9</v>
      </c>
      <c r="M18" s="42">
        <f>LOOKUP(2, 1/('OB History S3'!$B:$B=A18), 'OB History S3'!$AD:$AD)</f>
        <v>0.30769230769230771</v>
      </c>
      <c r="N18" s="12">
        <f>SUMIFS('OB History S3'!F:F,'OB History S3'!B:B,A18)</f>
        <v>20</v>
      </c>
      <c r="O18" s="2">
        <f>SUMIFS('OB History S3'!E:E,'OB History S3'!B:B,A18)-N18</f>
        <v>32</v>
      </c>
      <c r="P18" s="42">
        <f>LOOKUP(2, 1/('OB History S3'!$B:$B=A18), 'OB History S3'!$AB:$AB)</f>
        <v>0.36</v>
      </c>
      <c r="Q18" s="12">
        <f>SUMIFS('OB History S3'!H:H,'OB History S3'!B:B,A18)</f>
        <v>97</v>
      </c>
      <c r="R18" s="2">
        <f>SUMIFS('OB History S3'!G:G,'OB History S3'!B:B,A18)-Q18</f>
        <v>118</v>
      </c>
      <c r="S18" s="42">
        <f>LOOKUP(2, 1/('OB History S3'!$B:$B=A18), 'OB History S3'!$AC:$AC)</f>
        <v>0.43076923076923079</v>
      </c>
      <c r="T18" s="2">
        <f>COUNTIFS('OB History S3'!$B:$B,$A$18,'OB History S3'!K:K, 1)</f>
        <v>2</v>
      </c>
      <c r="U18" s="2">
        <f>COUNTIFS('OB History S3'!$B:$B,$A$18,'OB History S3'!L:L, 1)</f>
        <v>2</v>
      </c>
      <c r="V18" s="2">
        <f>COUNTIFS('OB History S3'!$B:$B,$A$18,'OB History S3'!M:M, 1)</f>
        <v>0</v>
      </c>
      <c r="W18" s="2">
        <f>COUNTIFS('OB History S3'!$B:$B,$A$18,'OB History S3'!N:N, 1)</f>
        <v>2</v>
      </c>
      <c r="X18" s="2">
        <f>COUNTIFS('OB History S3'!$B:$B,$A$18,'OB History S3'!O:O, 1)</f>
        <v>1</v>
      </c>
      <c r="Y18" s="2">
        <f>COUNTIFS('OB History S3'!$B:$B,$A$18,'OB History S3'!P:P, 1)</f>
        <v>1</v>
      </c>
      <c r="Z18" s="2">
        <f>COUNTIFS('OB History S3'!$B:$B,$A$18,'OB History S3'!Q:Q, 1)</f>
        <v>0</v>
      </c>
      <c r="AA18" s="2">
        <f>COUNTIFS('OB History S3'!$B:$B,$A$18,'OB History S3'!R:R, 1)</f>
        <v>0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2</v>
      </c>
      <c r="AG18" s="2">
        <f>COUNTIFS('OB History S3'!$B:$B,$A$18,'OB History S3'!X:X, 1)</f>
        <v>3</v>
      </c>
      <c r="AH18" s="2">
        <f>COUNTIFS('OB History S3'!$B:$B,$A$18,'OB History S3'!Y:Y, 1)</f>
        <v>3</v>
      </c>
      <c r="AI18" s="2">
        <f>COUNTIFS('OB History S3'!$B:$B,$A$18,'OB History S3'!Z:Z, 1)</f>
        <v>4</v>
      </c>
    </row>
    <row r="19" spans="1:35" x14ac:dyDescent="0.25">
      <c r="A19" s="1" t="s">
        <v>124</v>
      </c>
      <c r="B19" s="6" t="s">
        <v>70</v>
      </c>
      <c r="C19" s="6" t="s">
        <v>70</v>
      </c>
      <c r="D19" s="5"/>
      <c r="E19" s="5"/>
      <c r="F19" s="5"/>
      <c r="G19" s="5"/>
      <c r="H19" s="12">
        <f>SUMIFS('OB History S3'!C:C,'OB History S3'!B:B,A19)</f>
        <v>76</v>
      </c>
      <c r="I19" s="4">
        <f>AVERAGEIFS('OB History S3'!C:C,'OB History S3'!B:B,A19)</f>
        <v>15.2</v>
      </c>
      <c r="J19" s="13">
        <f t="array" ref="J19">MAX(IF('OB History S3'!B:B=A19, 'OB History S3'!C:C))</f>
        <v>18</v>
      </c>
      <c r="K19" s="12">
        <f>COUNTIFS('OB History S3'!B:B,A19,'OB History S3'!D:D, 1)</f>
        <v>4</v>
      </c>
      <c r="L19" s="2">
        <f>COUNTIFS('OB History S3'!B:B,A19,'OB History S3'!D:D, 0)</f>
        <v>1</v>
      </c>
      <c r="M19" s="42">
        <f>LOOKUP(2, 1/('OB History S3'!$B:$B=A19), 'OB History S3'!$AD:$AD)</f>
        <v>0.8</v>
      </c>
      <c r="N19" s="12">
        <f>SUMIFS('OB History S3'!F:F,'OB History S3'!B:B,A19)</f>
        <v>12</v>
      </c>
      <c r="O19" s="2">
        <f>SUMIFS('OB History S3'!E:E,'OB History S3'!B:B,A19)-N19</f>
        <v>7</v>
      </c>
      <c r="P19" s="42">
        <f>LOOKUP(2, 1/('OB History S3'!$B:$B=A19), 'OB History S3'!$AB:$AB)</f>
        <v>0.63400000000000001</v>
      </c>
      <c r="Q19" s="12">
        <f>SUMIFS('OB History S3'!H:H,'OB History S3'!B:B,A19)</f>
        <v>48</v>
      </c>
      <c r="R19" s="2">
        <f>SUMIFS('OB History S3'!G:G,'OB History S3'!B:B,A19)-Q19</f>
        <v>31</v>
      </c>
      <c r="S19" s="42">
        <f>LOOKUP(2, 1/('OB History S3'!$B:$B=A19), 'OB History S3'!$AC:$AC)</f>
        <v>0.61199999999999988</v>
      </c>
      <c r="T19" s="2">
        <f>COUNTIFS('OB History S3'!$B:$B,$A$19,'OB History S3'!K:K, 1)</f>
        <v>2</v>
      </c>
      <c r="U19" s="2">
        <f>COUNTIFS('OB History S3'!$B:$B,$A$19,'OB History S3'!L:L, 1)</f>
        <v>1</v>
      </c>
      <c r="V19" s="2">
        <f>COUNTIFS('OB History S3'!$B:$B,$A$19,'OB History S3'!M:M, 1)</f>
        <v>1</v>
      </c>
      <c r="W19" s="2">
        <f>COUNTIFS('OB History S3'!$B:$B,$A$19,'OB History S3'!N:N, 1)</f>
        <v>1</v>
      </c>
      <c r="X19" s="2">
        <f>COUNTIFS('OB History S3'!$B:$B,$A$19,'OB History S3'!O:O, 1)</f>
        <v>0</v>
      </c>
      <c r="Y19" s="2">
        <f>COUNTIFS('OB History S3'!$B:$B,$A$19,'OB History S3'!P:P, 1)</f>
        <v>0</v>
      </c>
      <c r="Z19" s="2">
        <f>COUNTIFS('OB History S3'!$B:$B,$A$19,'OB History S3'!Q:Q, 1)</f>
        <v>1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1</v>
      </c>
      <c r="AG19" s="2">
        <f>COUNTIFS('OB History S3'!$B:$B,$A$19,'OB History S3'!X:X, 1)</f>
        <v>2</v>
      </c>
      <c r="AH19" s="2">
        <f>COUNTIFS('OB History S3'!$B:$B,$A$19,'OB History S3'!Y:Y, 1)</f>
        <v>1</v>
      </c>
      <c r="AI19" s="2">
        <f>COUNTIFS('OB History S3'!$B:$B,$A$19,'OB History S3'!Z:Z, 1)</f>
        <v>2</v>
      </c>
    </row>
    <row r="20" spans="1:35" x14ac:dyDescent="0.25">
      <c r="A20" s="1" t="s">
        <v>254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1</v>
      </c>
      <c r="I20" s="4">
        <f>AVERAGEIFS('OB History S3'!C:C,'OB History S3'!B:B,A20)</f>
        <v>1</v>
      </c>
      <c r="J20" s="13">
        <f t="array" ref="J20">MAX(IF('OB History S3'!B:B=A20, 'OB History S3'!C:C))</f>
        <v>1</v>
      </c>
      <c r="K20" s="12">
        <f>COUNTIFS('OB History S3'!B:B,A20,'OB History S3'!D:D, 1)</f>
        <v>1</v>
      </c>
      <c r="L20" s="2">
        <f>COUNTIFS('OB History S3'!B:B,A20,'OB History S3'!D:D, 0)</f>
        <v>0</v>
      </c>
      <c r="M20" s="42">
        <f>LOOKUP(2, 1/('OB History S3'!$B:$B=A20), 'OB History S3'!$AD:$AD)</f>
        <v>1</v>
      </c>
      <c r="N20" s="12">
        <f>SUMIFS('OB History S3'!F:F,'OB History S3'!B:B,A20)</f>
        <v>3</v>
      </c>
      <c r="O20" s="2">
        <f>SUMIFS('OB History S3'!E:E,'OB History S3'!B:B,A20)-N20</f>
        <v>1</v>
      </c>
      <c r="P20" s="42">
        <f>LOOKUP(2, 1/('OB History S3'!$B:$B=A20), 'OB History S3'!$AB:$AB)</f>
        <v>0.75</v>
      </c>
      <c r="Q20" s="12">
        <f>SUMIFS('OB History S3'!H:H,'OB History S3'!B:B,A20)</f>
        <v>11</v>
      </c>
      <c r="R20" s="2">
        <f>SUMIFS('OB History S3'!G:G,'OB History S3'!B:B,A20)-Q20</f>
        <v>6</v>
      </c>
      <c r="S20" s="42">
        <f>LOOKUP(2, 1/('OB History S3'!$B:$B=A20), 'OB History S3'!$AC:$AC)</f>
        <v>0.65</v>
      </c>
      <c r="T20" s="2">
        <f>COUNTIFS('OB History S3'!$B:$B,$A$20,'OB History S3'!K:K, 1)</f>
        <v>1</v>
      </c>
      <c r="U20" s="2">
        <f>COUNTIFS('OB History S3'!$B:$B,$A$20,'OB History S3'!L:L, 1)</f>
        <v>1</v>
      </c>
      <c r="V20" s="2">
        <f>COUNTIFS('OB History S3'!$B:$B,$A$20,'OB History S3'!M:M, 1)</f>
        <v>0</v>
      </c>
      <c r="W20" s="2">
        <f>COUNTIFS('OB History S3'!$B:$B,$A$20,'OB History S3'!N:N, 1)</f>
        <v>1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0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0</v>
      </c>
      <c r="AG20" s="2">
        <f>COUNTIFS('OB History S3'!$B:$B,$A$20,'OB History S3'!X:X, 1)</f>
        <v>0</v>
      </c>
      <c r="AH20" s="2">
        <f>COUNTIFS('OB History S3'!$B:$B,$A$20,'OB History S3'!Y:Y, 1)</f>
        <v>0</v>
      </c>
      <c r="AI20" s="2">
        <f>COUNTIFS('OB History S3'!$B:$B,$A$20,'OB History S3'!Z:Z, 1)</f>
        <v>0</v>
      </c>
    </row>
    <row r="21" spans="1:35" x14ac:dyDescent="0.25">
      <c r="A21" s="1" t="s">
        <v>44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6</v>
      </c>
      <c r="I21" s="4">
        <f>AVERAGEIFS('OB History S3'!C:C,'OB History S3'!B:B,A21)</f>
        <v>6</v>
      </c>
      <c r="J21" s="13">
        <f t="array" ref="J21">MAX(IF('OB History S3'!B:B=A21, 'OB History S3'!C:C))</f>
        <v>6</v>
      </c>
      <c r="K21" s="12">
        <f>COUNTIFS('OB History S3'!B:B,A21,'OB History S3'!D:D, 1)</f>
        <v>0</v>
      </c>
      <c r="L21" s="2">
        <f>COUNTIFS('OB History S3'!B:B,A21,'OB History S3'!D:D, 0)</f>
        <v>1</v>
      </c>
      <c r="M21" s="42">
        <f>LOOKUP(2, 1/('OB History S3'!$B:$B=A21), 'OB History S3'!$AD:$AD)</f>
        <v>0</v>
      </c>
      <c r="N21" s="12">
        <f>SUMIFS('OB History S3'!F:F,'OB History S3'!B:B,A21)</f>
        <v>1</v>
      </c>
      <c r="O21" s="2">
        <f>SUMIFS('OB History S3'!E:E,'OB History S3'!B:B,A21)-N21</f>
        <v>3</v>
      </c>
      <c r="P21" s="42">
        <f>LOOKUP(2, 1/('OB History S3'!$B:$B=A21), 'OB History S3'!$AB:$AB)</f>
        <v>0.25</v>
      </c>
      <c r="Q21" s="12">
        <f>SUMIFS('OB History S3'!H:H,'OB History S3'!B:B,A21)</f>
        <v>6</v>
      </c>
      <c r="R21" s="2">
        <f>SUMIFS('OB History S3'!G:G,'OB History S3'!B:B,A21)-Q21</f>
        <v>11</v>
      </c>
      <c r="S21" s="42">
        <f>LOOKUP(2, 1/('OB History S3'!$B:$B=A21), 'OB History S3'!$AC:$AC)</f>
        <v>0.35</v>
      </c>
      <c r="T21" s="2">
        <f>COUNTIFS('OB History S3'!$B:$B,$A$21,'OB History S3'!K:K, 1)</f>
        <v>0</v>
      </c>
      <c r="U21" s="2">
        <f>COUNTIFS('OB History S3'!$B:$B,$A$21,'OB History S3'!L:L, 1)</f>
        <v>0</v>
      </c>
      <c r="V21" s="2">
        <f>COUNTIFS('OB History S3'!$B:$B,$A$21,'OB History S3'!M:M, 1)</f>
        <v>1</v>
      </c>
      <c r="W21" s="2">
        <f>COUNTIFS('OB History S3'!$B:$B,$A$21,'OB History S3'!N:N, 1)</f>
        <v>0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0</v>
      </c>
      <c r="AH21" s="2">
        <f>COUNTIFS('OB History S3'!$B:$B,$A$21,'OB History S3'!Y:Y, 1)</f>
        <v>0</v>
      </c>
      <c r="AI21" s="2">
        <f>COUNTIFS('OB History S3'!$B:$B,$A$21,'OB History S3'!Z:Z, 1)</f>
        <v>0</v>
      </c>
    </row>
    <row r="22" spans="1:35" x14ac:dyDescent="0.25">
      <c r="A22" s="1" t="s">
        <v>46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61</v>
      </c>
      <c r="I22" s="4">
        <f>AVERAGEIFS('OB History S3'!C:C,'OB History S3'!B:B,A22)</f>
        <v>12.2</v>
      </c>
      <c r="J22" s="13">
        <f t="array" ref="J22">MAX(IF('OB History S3'!B:B=A22, 'OB History S3'!C:C))</f>
        <v>24</v>
      </c>
      <c r="K22" s="12">
        <f>COUNTIFS('OB History S3'!B:B,A22,'OB History S3'!D:D, 1)</f>
        <v>2</v>
      </c>
      <c r="L22" s="2">
        <f>COUNTIFS('OB History S3'!B:B,A22,'OB History S3'!D:D, 0)</f>
        <v>3</v>
      </c>
      <c r="M22" s="42">
        <f>LOOKUP(2, 1/('OB History S3'!$B:$B=A22), 'OB History S3'!$AD:$AD)</f>
        <v>0.4</v>
      </c>
      <c r="N22" s="12">
        <f>SUMIFS('OB History S3'!F:F,'OB History S3'!B:B,A22)</f>
        <v>7</v>
      </c>
      <c r="O22" s="2">
        <f>SUMIFS('OB History S3'!E:E,'OB History S3'!B:B,A22)-N22</f>
        <v>12</v>
      </c>
      <c r="P22" s="42">
        <f>LOOKUP(2, 1/('OB History S3'!$B:$B=A22), 'OB History S3'!$AB:$AB)</f>
        <v>0.32</v>
      </c>
      <c r="Q22" s="12">
        <f>SUMIFS('OB History S3'!H:H,'OB History S3'!B:B,A22)</f>
        <v>33</v>
      </c>
      <c r="R22" s="2">
        <f>SUMIFS('OB History S3'!G:G,'OB History S3'!B:B,A22)-Q22</f>
        <v>47</v>
      </c>
      <c r="S22" s="42">
        <f>LOOKUP(2, 1/('OB History S3'!$B:$B=A22), 'OB History S3'!$AC:$AC)</f>
        <v>0.39200000000000002</v>
      </c>
      <c r="T22" s="2">
        <f>COUNTIFS('OB History S3'!$B:$B,$A$22,'OB History S3'!K:K, 1)</f>
        <v>0</v>
      </c>
      <c r="U22" s="2">
        <f>COUNTIFS('OB History S3'!$B:$B,$A$22,'OB History S3'!L:L, 1)</f>
        <v>1</v>
      </c>
      <c r="V22" s="2">
        <f>COUNTIFS('OB History S3'!$B:$B,$A$22,'OB History S3'!M:M, 1)</f>
        <v>1</v>
      </c>
      <c r="W22" s="2">
        <f>COUNTIFS('OB History S3'!$B:$B,$A$22,'OB History S3'!N:N, 1)</f>
        <v>1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1</v>
      </c>
      <c r="AB22" s="2">
        <f>COUNTIFS('OB History S3'!$B:$B,$A$22,'OB History S3'!S:S, 1)</f>
        <v>0</v>
      </c>
      <c r="AC22" s="2">
        <f>COUNTIFS('OB History S3'!$B:$B,$A$22,'OB History S3'!T:T, 1)</f>
        <v>1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1</v>
      </c>
      <c r="AG22" s="2">
        <f>COUNTIFS('OB History S3'!$B:$B,$A$22,'OB History S3'!X:X, 1)</f>
        <v>1</v>
      </c>
      <c r="AH22" s="2">
        <f>COUNTIFS('OB History S3'!$B:$B,$A$22,'OB History S3'!Y:Y, 1)</f>
        <v>0</v>
      </c>
      <c r="AI22" s="2">
        <f>COUNTIFS('OB History S3'!$B:$B,$A$22,'OB History S3'!Z:Z, 1)</f>
        <v>0</v>
      </c>
    </row>
    <row r="23" spans="1:35" x14ac:dyDescent="0.25">
      <c r="A23" s="1" t="s">
        <v>38</v>
      </c>
      <c r="B23" s="6" t="s">
        <v>70</v>
      </c>
      <c r="C23" s="6" t="s">
        <v>70</v>
      </c>
      <c r="D23" s="5">
        <v>1</v>
      </c>
      <c r="E23" s="5"/>
      <c r="F23" s="5"/>
      <c r="G23" s="5"/>
      <c r="H23" s="12">
        <f>SUMIFS('OB History S3'!C:C,'OB History S3'!B:B,A23)</f>
        <v>31</v>
      </c>
      <c r="I23" s="4">
        <f>AVERAGEIFS('OB History S3'!C:C,'OB History S3'!B:B,A23)</f>
        <v>15.5</v>
      </c>
      <c r="J23" s="13">
        <f t="array" ref="J23">MAX(IF('OB History S3'!B:B=A23, 'OB History S3'!C:C))</f>
        <v>17</v>
      </c>
      <c r="K23" s="12">
        <f>COUNTIFS('OB History S3'!B:B,A23,'OB History S3'!D:D, 1)</f>
        <v>1</v>
      </c>
      <c r="L23" s="2">
        <f>COUNTIFS('OB History S3'!B:B,A23,'OB History S3'!D:D, 0)</f>
        <v>1</v>
      </c>
      <c r="M23" s="42">
        <f>LOOKUP(2, 1/('OB History S3'!$B:$B=A23), 'OB History S3'!$AD:$AD)</f>
        <v>0.5</v>
      </c>
      <c r="N23" s="12">
        <f>SUMIFS('OB History S3'!F:F,'OB History S3'!B:B,A23)</f>
        <v>4</v>
      </c>
      <c r="O23" s="2">
        <f>SUMIFS('OB History S3'!E:E,'OB History S3'!B:B,A23)-N23</f>
        <v>4</v>
      </c>
      <c r="P23" s="42">
        <f>LOOKUP(2, 1/('OB History S3'!$B:$B=A23), 'OB History S3'!$AB:$AB)</f>
        <v>0.5</v>
      </c>
      <c r="Q23" s="12">
        <f>SUMIFS('OB History S3'!H:H,'OB History S3'!B:B,A23)</f>
        <v>16</v>
      </c>
      <c r="R23" s="2">
        <f>SUMIFS('OB History S3'!G:G,'OB History S3'!B:B,A23)-Q23</f>
        <v>18</v>
      </c>
      <c r="S23" s="42">
        <f>LOOKUP(2, 1/('OB History S3'!$B:$B=A23), 'OB History S3'!$AC:$AC)</f>
        <v>0.47</v>
      </c>
      <c r="T23" s="2">
        <f>COUNTIFS('OB History S3'!$B:$B,$A$23,'OB History S3'!K:K, 1)</f>
        <v>1</v>
      </c>
      <c r="U23" s="2">
        <f>COUNTIFS('OB History S3'!$B:$B,$A$23,'OB History S3'!L:L, 1)</f>
        <v>0</v>
      </c>
      <c r="V23" s="2">
        <f>COUNTIFS('OB History S3'!$B:$B,$A$23,'OB History S3'!M:M, 1)</f>
        <v>1</v>
      </c>
      <c r="W23" s="2">
        <f>COUNTIFS('OB History S3'!$B:$B,$A$23,'OB History S3'!N:N, 1)</f>
        <v>0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0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0</v>
      </c>
      <c r="AH23" s="2">
        <f>COUNTIFS('OB History S3'!$B:$B,$A$23,'OB History S3'!Y:Y, 1)</f>
        <v>1</v>
      </c>
      <c r="AI23" s="2">
        <f>COUNTIFS('OB History S3'!$B:$B,$A$23,'OB History S3'!Z:Z, 1)</f>
        <v>1</v>
      </c>
    </row>
    <row r="24" spans="1:35" x14ac:dyDescent="0.25">
      <c r="A24" s="1" t="s">
        <v>1</v>
      </c>
      <c r="B24" s="6" t="s">
        <v>98</v>
      </c>
      <c r="C24" s="2" t="s">
        <v>70</v>
      </c>
      <c r="D24" s="5"/>
      <c r="E24" s="5">
        <v>1</v>
      </c>
      <c r="F24" s="5">
        <v>1</v>
      </c>
      <c r="G24" s="5"/>
      <c r="H24" s="12">
        <f>SUMIFS('OB History S3'!C:C,'OB History S3'!B:B,A24)</f>
        <v>214</v>
      </c>
      <c r="I24" s="4">
        <f>AVERAGEIFS('OB History S3'!C:C,'OB History S3'!B:B,A24)</f>
        <v>26.75</v>
      </c>
      <c r="J24" s="13">
        <f t="array" ref="J24">MAX(IF('OB History S3'!B:B=A24, 'OB History S3'!C:C))</f>
        <v>47</v>
      </c>
      <c r="K24" s="12">
        <f>COUNTIFS('OB History S3'!B:B,A24,'OB History S3'!D:D, 1)</f>
        <v>5</v>
      </c>
      <c r="L24" s="2">
        <f>COUNTIFS('OB History S3'!B:B,A24,'OB History S3'!D:D, 0)</f>
        <v>3</v>
      </c>
      <c r="M24" s="42">
        <f>LOOKUP(2, 1/('OB History S3'!$B:$B=A24), 'OB History S3'!$AD:$AD)</f>
        <v>0.625</v>
      </c>
      <c r="N24" s="12">
        <f>SUMIFS('OB History S3'!F:F,'OB History S3'!B:B,A24)</f>
        <v>17</v>
      </c>
      <c r="O24" s="2">
        <f>SUMIFS('OB History S3'!E:E,'OB History S3'!B:B,A24)-N24</f>
        <v>15</v>
      </c>
      <c r="P24" s="42">
        <f>LOOKUP(2, 1/('OB History S3'!$B:$B=A24), 'OB History S3'!$AB:$AB)</f>
        <v>0.52500000000000002</v>
      </c>
      <c r="Q24" s="12">
        <f>SUMIFS('OB History S3'!H:H,'OB History S3'!B:B,A24)</f>
        <v>62</v>
      </c>
      <c r="R24" s="2">
        <f>SUMIFS('OB History S3'!G:G,'OB History S3'!B:B,A24)-Q24</f>
        <v>64</v>
      </c>
      <c r="S24" s="42">
        <f>LOOKUP(2, 1/('OB History S3'!$B:$B=A24), 'OB History S3'!$AC:$AC)</f>
        <v>0.48749999999999999</v>
      </c>
      <c r="T24" s="2">
        <f>COUNTIFS('OB History S3'!$B:$B,$A$24,'OB History S3'!K:K, 1)</f>
        <v>3</v>
      </c>
      <c r="U24" s="2">
        <f>COUNTIFS('OB History S3'!$B:$B,$A$24,'OB History S3'!L:L, 1)</f>
        <v>2</v>
      </c>
      <c r="V24" s="2">
        <f>COUNTIFS('OB History S3'!$B:$B,$A$24,'OB History S3'!M:M, 1)</f>
        <v>1</v>
      </c>
      <c r="W24" s="2">
        <f>COUNTIFS('OB History S3'!$B:$B,$A$24,'OB History S3'!N:N, 1)</f>
        <v>1</v>
      </c>
      <c r="X24" s="2">
        <f>COUNTIFS('OB History S3'!$B:$B,$A$24,'OB History S3'!O:O, 1)</f>
        <v>4</v>
      </c>
      <c r="Y24" s="2">
        <f>COUNTIFS('OB History S3'!$B:$B,$A$24,'OB History S3'!P:P, 1)</f>
        <v>2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1</v>
      </c>
      <c r="AG24" s="2">
        <f>COUNTIFS('OB History S3'!$B:$B,$A$24,'OB History S3'!X:X, 1)</f>
        <v>2</v>
      </c>
      <c r="AH24" s="2">
        <f>COUNTIFS('OB History S3'!$B:$B,$A$24,'OB History S3'!Y:Y, 1)</f>
        <v>1</v>
      </c>
      <c r="AI24" s="2">
        <f>COUNTIFS('OB History S3'!$B:$B,$A$24,'OB History S3'!Z:Z, 1)</f>
        <v>0</v>
      </c>
    </row>
    <row r="25" spans="1:35" x14ac:dyDescent="0.25">
      <c r="A25" s="1" t="s">
        <v>23</v>
      </c>
      <c r="B25" s="6" t="s">
        <v>143</v>
      </c>
      <c r="C25" s="2" t="s">
        <v>70</v>
      </c>
      <c r="D25" s="5">
        <v>1</v>
      </c>
      <c r="E25" s="5"/>
      <c r="F25" s="5"/>
      <c r="G25" s="5"/>
      <c r="H25" s="12">
        <f>SUMIFS('OB History S3'!C:C,'OB History S3'!B:B,A25)</f>
        <v>264</v>
      </c>
      <c r="I25" s="4">
        <f>AVERAGEIFS('OB History S3'!C:C,'OB History S3'!B:B,A25)</f>
        <v>12</v>
      </c>
      <c r="J25" s="13">
        <f t="array" ref="J25">MAX(IF('OB History S3'!B:B=A25, 'OB History S3'!C:C))</f>
        <v>20</v>
      </c>
      <c r="K25" s="12">
        <f>COUNTIFS('OB History S3'!B:B,A25,'OB History S3'!D:D, 1)</f>
        <v>10</v>
      </c>
      <c r="L25" s="2">
        <f>COUNTIFS('OB History S3'!B:B,A25,'OB History S3'!D:D, 0)</f>
        <v>12</v>
      </c>
      <c r="M25" s="42">
        <f>LOOKUP(2, 1/('OB History S3'!$B:$B=A25), 'OB History S3'!$AD:$AD)</f>
        <v>0.45454545454545453</v>
      </c>
      <c r="N25" s="12">
        <f>SUMIFS('OB History S3'!F:F,'OB History S3'!B:B,A25)</f>
        <v>48</v>
      </c>
      <c r="O25" s="2">
        <f>SUMIFS('OB History S3'!E:E,'OB History S3'!B:B,A25)-N25</f>
        <v>49</v>
      </c>
      <c r="P25" s="42">
        <f>LOOKUP(2, 1/('OB History S3'!$B:$B=A25), 'OB History S3'!$AB:$AB)</f>
        <v>0.50681818181818183</v>
      </c>
      <c r="Q25" s="12">
        <f>SUMIFS('OB History S3'!H:H,'OB History S3'!B:B,A25)</f>
        <v>191</v>
      </c>
      <c r="R25" s="2">
        <f>SUMIFS('OB History S3'!G:G,'OB History S3'!B:B,A25)-Q25</f>
        <v>209</v>
      </c>
      <c r="S25" s="42">
        <f>LOOKUP(2, 1/('OB History S3'!$B:$B=A25), 'OB History S3'!$AC:$AC)</f>
        <v>0.48227272727272724</v>
      </c>
      <c r="T25" s="2">
        <f>COUNTIFS('OB History S3'!$B:$B,$A$25,'OB History S3'!K:K, 1)</f>
        <v>4</v>
      </c>
      <c r="U25" s="2">
        <f>COUNTIFS('OB History S3'!$B:$B,$A$25,'OB History S3'!L:L, 1)</f>
        <v>8</v>
      </c>
      <c r="V25" s="2">
        <f>COUNTIFS('OB History S3'!$B:$B,$A$25,'OB History S3'!M:M, 1)</f>
        <v>1</v>
      </c>
      <c r="W25" s="2">
        <f>COUNTIFS('OB History S3'!$B:$B,$A$25,'OB History S3'!N:N, 1)</f>
        <v>6</v>
      </c>
      <c r="X25" s="2">
        <f>COUNTIFS('OB History S3'!$B:$B,$A$25,'OB History S3'!O:O, 1)</f>
        <v>1</v>
      </c>
      <c r="Y25" s="2">
        <f>COUNTIFS('OB History S3'!$B:$B,$A$25,'OB History S3'!P:P, 1)</f>
        <v>0</v>
      </c>
      <c r="Z25" s="2">
        <f>COUNTIFS('OB History S3'!$B:$B,$A$25,'OB History S3'!Q:Q, 1)</f>
        <v>1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1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2</v>
      </c>
      <c r="AG25" s="2">
        <f>COUNTIFS('OB History S3'!$B:$B,$A$25,'OB History S3'!X:X, 1)</f>
        <v>11</v>
      </c>
      <c r="AH25" s="2">
        <f>COUNTIFS('OB History S3'!$B:$B,$A$25,'OB History S3'!Y:Y, 1)</f>
        <v>7</v>
      </c>
      <c r="AI25" s="2">
        <f>COUNTIFS('OB History S3'!$B:$B,$A$25,'OB History S3'!Z:Z, 1)</f>
        <v>5</v>
      </c>
    </row>
    <row r="26" spans="1:35" x14ac:dyDescent="0.25">
      <c r="A26" s="1" t="s">
        <v>40</v>
      </c>
      <c r="B26" s="6" t="s">
        <v>70</v>
      </c>
      <c r="C26" s="2" t="s">
        <v>70</v>
      </c>
      <c r="D26" s="5"/>
      <c r="E26" s="5"/>
      <c r="F26" s="5"/>
      <c r="G26" s="5"/>
      <c r="H26" s="12">
        <f>SUMIFS('OB History S3'!C:C,'OB History S3'!B:B,A26)</f>
        <v>26</v>
      </c>
      <c r="I26" s="4">
        <f>AVERAGEIFS('OB History S3'!C:C,'OB History S3'!B:B,A26)</f>
        <v>26</v>
      </c>
      <c r="J26" s="13">
        <f t="array" ref="J26">MAX(IF('OB History S3'!B:B=A26, 'OB History S3'!C:C))</f>
        <v>26</v>
      </c>
      <c r="K26" s="12">
        <f>COUNTIFS('OB History S3'!B:B,A26,'OB History S3'!D:D, 1)</f>
        <v>1</v>
      </c>
      <c r="L26" s="2">
        <f>COUNTIFS('OB History S3'!B:B,A26,'OB History S3'!D:D, 0)</f>
        <v>0</v>
      </c>
      <c r="M26" s="42">
        <f>LOOKUP(2, 1/('OB History S3'!$B:$B=A26), 'OB History S3'!$AD:$AD)</f>
        <v>1</v>
      </c>
      <c r="N26" s="12">
        <f>SUMIFS('OB History S3'!F:F,'OB History S3'!B:B,A26)</f>
        <v>3</v>
      </c>
      <c r="O26" s="2">
        <f>SUMIFS('OB History S3'!E:E,'OB History S3'!B:B,A26)-N26</f>
        <v>1</v>
      </c>
      <c r="P26" s="42">
        <f>LOOKUP(2, 1/('OB History S3'!$B:$B=A26), 'OB History S3'!$AB:$AB)</f>
        <v>0.75</v>
      </c>
      <c r="Q26" s="12">
        <f>SUMIFS('OB History S3'!H:H,'OB History S3'!B:B,A26)</f>
        <v>9</v>
      </c>
      <c r="R26" s="2">
        <f>SUMIFS('OB History S3'!G:G,'OB History S3'!B:B,A26)-Q26</f>
        <v>5</v>
      </c>
      <c r="S26" s="42">
        <f>LOOKUP(2, 1/('OB History S3'!$B:$B=A26), 'OB History S3'!$AC:$AC)</f>
        <v>0.64</v>
      </c>
      <c r="T26" s="2">
        <f>COUNTIFS('OB History S3'!$B:$B,$A$26,'OB History S3'!K:K, 1)</f>
        <v>0</v>
      </c>
      <c r="U26" s="2">
        <f>COUNTIFS('OB History S3'!$B:$B,$A$26,'OB History S3'!L:L, 1)</f>
        <v>0</v>
      </c>
      <c r="V26" s="2">
        <f>COUNTIFS('OB History S3'!$B:$B,$A$26,'OB History S3'!M:M, 1)</f>
        <v>0</v>
      </c>
      <c r="W26" s="2">
        <f>COUNTIFS('OB History S3'!$B:$B,$A$26,'OB History S3'!N:N, 1)</f>
        <v>0</v>
      </c>
      <c r="X26" s="2">
        <f>COUNTIFS('OB History S3'!$B:$B,$A$26,'OB History S3'!O:O, 1)</f>
        <v>0</v>
      </c>
      <c r="Y26" s="2">
        <f>COUNTIFS('OB History S3'!$B:$B,$A$26,'OB History S3'!P:P, 1)</f>
        <v>1</v>
      </c>
      <c r="Z26" s="2">
        <f>COUNTIFS('OB History S3'!$B:$B,$A$26,'OB History S3'!Q:Q, 1)</f>
        <v>0</v>
      </c>
      <c r="AA26" s="2">
        <f>COUNTIFS('OB History S3'!$B:$B,$A$26,'OB History S3'!R:R, 1)</f>
        <v>0</v>
      </c>
      <c r="AB26" s="2">
        <f>COUNTIFS('OB History S3'!$B:$B,$A$26,'OB History S3'!S:S, 1)</f>
        <v>0</v>
      </c>
      <c r="AC26" s="2">
        <f>COUNTIFS('OB History S3'!$B:$B,$A$26,'OB History S3'!T:T, 1)</f>
        <v>0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1</v>
      </c>
      <c r="AG26" s="2">
        <f>COUNTIFS('OB History S3'!$B:$B,$A$26,'OB History S3'!X:X, 1)</f>
        <v>0</v>
      </c>
      <c r="AH26" s="2">
        <f>COUNTIFS('OB History S3'!$B:$B,$A$26,'OB History S3'!Y:Y, 1)</f>
        <v>1</v>
      </c>
      <c r="AI26" s="2">
        <f>COUNTIFS('OB History S3'!$B:$B,$A$26,'OB History S3'!Z:Z, 1)</f>
        <v>0</v>
      </c>
    </row>
    <row r="27" spans="1:35" x14ac:dyDescent="0.25">
      <c r="A27" s="1" t="s">
        <v>111</v>
      </c>
      <c r="B27" s="2" t="s">
        <v>70</v>
      </c>
      <c r="C27" s="2" t="s">
        <v>70</v>
      </c>
      <c r="D27" s="5">
        <v>1</v>
      </c>
      <c r="E27" s="5"/>
      <c r="F27" s="5"/>
      <c r="G27" s="5"/>
      <c r="H27" s="12">
        <f>SUMIFS('OB History S3'!C:C,'OB History S3'!B:B,A27)</f>
        <v>431</v>
      </c>
      <c r="I27" s="4">
        <f>AVERAGEIFS('OB History S3'!C:C,'OB History S3'!B:B,A27)</f>
        <v>14.366666666666667</v>
      </c>
      <c r="J27" s="13">
        <f t="array" ref="J27">MAX(IF('OB History S3'!B:B=A27, 'OB History S3'!C:C))</f>
        <v>26</v>
      </c>
      <c r="K27" s="12">
        <f>COUNTIFS('OB History S3'!B:B,A27,'OB History S3'!D:D, 1)</f>
        <v>15</v>
      </c>
      <c r="L27" s="2">
        <f>COUNTIFS('OB History S3'!B:B,A27,'OB History S3'!D:D, 0)</f>
        <v>15</v>
      </c>
      <c r="M27" s="42">
        <f>LOOKUP(2, 1/('OB History S3'!$B:$B=A27), 'OB History S3'!$AD:$AD)</f>
        <v>0.5</v>
      </c>
      <c r="N27" s="12">
        <f>SUMIFS('OB History S3'!F:F,'OB History S3'!B:B,A27)</f>
        <v>64</v>
      </c>
      <c r="O27" s="2">
        <f>SUMIFS('OB History S3'!E:E,'OB History S3'!B:B,A27)-N27</f>
        <v>62</v>
      </c>
      <c r="P27" s="42">
        <f>LOOKUP(2, 1/('OB History S3'!$B:$B=A27), 'OB History S3'!$AB:$AB)</f>
        <v>0.51</v>
      </c>
      <c r="Q27" s="12">
        <f>SUMIFS('OB History S3'!H:H,'OB History S3'!B:B,A27)</f>
        <v>268</v>
      </c>
      <c r="R27" s="2">
        <f>SUMIFS('OB History S3'!G:G,'OB History S3'!B:B,A27)-Q27</f>
        <v>255</v>
      </c>
      <c r="S27" s="42">
        <f>LOOKUP(2, 1/('OB History S3'!$B:$B=A27), 'OB History S3'!$AC:$AC)</f>
        <v>0.51733333333333342</v>
      </c>
      <c r="T27" s="2">
        <f>COUNTIFS('OB History S3'!$B:$B,$A$27,'OB History S3'!K:K, 1)</f>
        <v>5</v>
      </c>
      <c r="U27" s="2">
        <f>COUNTIFS('OB History S3'!$B:$B,$A$27,'OB History S3'!L:L, 1)</f>
        <v>7</v>
      </c>
      <c r="V27" s="2">
        <f>COUNTIFS('OB History S3'!$B:$B,$A$27,'OB History S3'!M:M, 1)</f>
        <v>1</v>
      </c>
      <c r="W27" s="2">
        <f>COUNTIFS('OB History S3'!$B:$B,$A$27,'OB History S3'!N:N, 1)</f>
        <v>11</v>
      </c>
      <c r="X27" s="2">
        <f>COUNTIFS('OB History S3'!$B:$B,$A$27,'OB History S3'!O:O, 1)</f>
        <v>2</v>
      </c>
      <c r="Y27" s="2">
        <f>COUNTIFS('OB History S3'!$B:$B,$A$27,'OB History S3'!P:P, 1)</f>
        <v>3</v>
      </c>
      <c r="Z27" s="2">
        <f>COUNTIFS('OB History S3'!$B:$B,$A$27,'OB History S3'!Q:Q, 1)</f>
        <v>2</v>
      </c>
      <c r="AA27" s="2">
        <f>COUNTIFS('OB History S3'!$B:$B,$A$27,'OB History S3'!R:R, 1)</f>
        <v>4</v>
      </c>
      <c r="AB27" s="2">
        <f>COUNTIFS('OB History S3'!$B:$B,$A$27,'OB History S3'!S:S, 1)</f>
        <v>0</v>
      </c>
      <c r="AC27" s="2">
        <f>COUNTIFS('OB History S3'!$B:$B,$A$27,'OB History S3'!T:T, 1)</f>
        <v>1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2</v>
      </c>
      <c r="AG27" s="2">
        <f>COUNTIFS('OB History S3'!$B:$B,$A$27,'OB History S3'!X:X, 1)</f>
        <v>8</v>
      </c>
      <c r="AH27" s="2">
        <f>COUNTIFS('OB History S3'!$B:$B,$A$27,'OB History S3'!Y:Y, 1)</f>
        <v>11</v>
      </c>
      <c r="AI27" s="2">
        <f>COUNTIFS('OB History S3'!$B:$B,$A$27,'OB History S3'!Z:Z, 1)</f>
        <v>6</v>
      </c>
    </row>
    <row r="28" spans="1:35" x14ac:dyDescent="0.25">
      <c r="A28" s="1" t="s">
        <v>22</v>
      </c>
      <c r="B28" s="6" t="s">
        <v>54</v>
      </c>
      <c r="C28" s="2" t="s">
        <v>70</v>
      </c>
      <c r="D28" s="5"/>
      <c r="E28" s="5"/>
      <c r="F28" s="5"/>
      <c r="G28" s="5"/>
      <c r="H28" s="12">
        <f>SUMIFS('OB History S3'!C:C,'OB History S3'!B:B,A28)</f>
        <v>154</v>
      </c>
      <c r="I28" s="4">
        <f>AVERAGEIFS('OB History S3'!C:C,'OB History S3'!B:B,A28)</f>
        <v>15.4</v>
      </c>
      <c r="J28" s="13">
        <f t="array" ref="J28">MAX(IF('OB History S3'!B:B=A28, 'OB History S3'!C:C))</f>
        <v>24</v>
      </c>
      <c r="K28" s="12">
        <f>COUNTIFS('OB History S3'!B:B,A28,'OB History S3'!D:D, 1)</f>
        <v>4</v>
      </c>
      <c r="L28" s="2">
        <f>COUNTIFS('OB History S3'!B:B,A28,'OB History S3'!D:D, 0)</f>
        <v>6</v>
      </c>
      <c r="M28" s="42">
        <f>LOOKUP(2, 1/('OB History S3'!$B:$B=A28), 'OB History S3'!$AD:$AD)</f>
        <v>0.4</v>
      </c>
      <c r="N28" s="12">
        <f>SUMIFS('OB History S3'!F:F,'OB History S3'!B:B,A28)</f>
        <v>19</v>
      </c>
      <c r="O28" s="2">
        <f>SUMIFS('OB History S3'!E:E,'OB History S3'!B:B,A28)-N28</f>
        <v>21</v>
      </c>
      <c r="P28" s="42">
        <f>LOOKUP(2, 1/('OB History S3'!$B:$B=A28), 'OB History S3'!$AB:$AB)</f>
        <v>0.48299999999999998</v>
      </c>
      <c r="Q28" s="12">
        <f>SUMIFS('OB History S3'!H:H,'OB History S3'!B:B,A28)</f>
        <v>81</v>
      </c>
      <c r="R28" s="2">
        <f>SUMIFS('OB History S3'!G:G,'OB History S3'!B:B,A28)-Q28</f>
        <v>87</v>
      </c>
      <c r="S28" s="42">
        <f>LOOKUP(2, 1/('OB History S3'!$B:$B=A28), 'OB History S3'!$AC:$AC)</f>
        <v>0.48200000000000004</v>
      </c>
      <c r="T28" s="2">
        <f>COUNTIFS('OB History S3'!$B:$B,$A$28,'OB History S3'!K:K, 1)</f>
        <v>3</v>
      </c>
      <c r="U28" s="2">
        <f>COUNTIFS('OB History S3'!$B:$B,$A$28,'OB History S3'!L:L, 1)</f>
        <v>1</v>
      </c>
      <c r="V28" s="2">
        <f>COUNTIFS('OB History S3'!$B:$B,$A$28,'OB History S3'!M:M, 1)</f>
        <v>1</v>
      </c>
      <c r="W28" s="2">
        <f>COUNTIFS('OB History S3'!$B:$B,$A$28,'OB History S3'!N:N, 1)</f>
        <v>1</v>
      </c>
      <c r="X28" s="2">
        <f>COUNTIFS('OB History S3'!$B:$B,$A$28,'OB History S3'!O:O, 1)</f>
        <v>0</v>
      </c>
      <c r="Y28" s="2">
        <f>COUNTIFS('OB History S3'!$B:$B,$A$28,'OB History S3'!P:P, 1)</f>
        <v>0</v>
      </c>
      <c r="Z28" s="2">
        <f>COUNTIFS('OB History S3'!$B:$B,$A$28,'OB History S3'!Q:Q, 1)</f>
        <v>1</v>
      </c>
      <c r="AA28" s="2">
        <f>COUNTIFS('OB History S3'!$B:$B,$A$28,'OB History S3'!R:R, 1)</f>
        <v>0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1</v>
      </c>
      <c r="AG28" s="2">
        <f>COUNTIFS('OB History S3'!$B:$B,$A$28,'OB History S3'!X:X, 1)</f>
        <v>4</v>
      </c>
      <c r="AH28" s="2">
        <f>COUNTIFS('OB History S3'!$B:$B,$A$28,'OB History S3'!Y:Y, 1)</f>
        <v>4</v>
      </c>
      <c r="AI28" s="2">
        <f>COUNTIFS('OB History S3'!$B:$B,$A$28,'OB History S3'!Z:Z, 1)</f>
        <v>3</v>
      </c>
    </row>
    <row r="29" spans="1:35" x14ac:dyDescent="0.25">
      <c r="A29" s="1" t="s">
        <v>47</v>
      </c>
      <c r="B29" s="6" t="s">
        <v>54</v>
      </c>
      <c r="C29" s="6" t="s">
        <v>70</v>
      </c>
      <c r="D29" s="5"/>
      <c r="E29" s="5"/>
      <c r="F29" s="5"/>
      <c r="G29" s="5"/>
      <c r="H29" s="12">
        <f>SUMIFS('OB History S3'!C:C,'OB History S3'!B:B,A29)</f>
        <v>21</v>
      </c>
      <c r="I29" s="4">
        <f>AVERAGEIFS('OB History S3'!C:C,'OB History S3'!B:B,A29)</f>
        <v>21</v>
      </c>
      <c r="J29" s="13">
        <f t="array" ref="J29">MAX(IF('OB History S3'!B:B=A29, 'OB History S3'!C:C))</f>
        <v>21</v>
      </c>
      <c r="K29" s="12">
        <f>COUNTIFS('OB History S3'!B:B,A29,'OB History S3'!D:D, 1)</f>
        <v>0</v>
      </c>
      <c r="L29" s="2">
        <f>COUNTIFS('OB History S3'!B:B,A29,'OB History S3'!D:D, 0)</f>
        <v>1</v>
      </c>
      <c r="M29" s="42">
        <f>LOOKUP(2, 1/('OB History S3'!$B:$B=A29), 'OB History S3'!$AD:$AD)</f>
        <v>0</v>
      </c>
      <c r="N29" s="12">
        <f>SUMIFS('OB History S3'!F:F,'OB History S3'!B:B,A29)</f>
        <v>2</v>
      </c>
      <c r="O29" s="2">
        <f>SUMIFS('OB History S3'!E:E,'OB History S3'!B:B,A29)-N29</f>
        <v>3</v>
      </c>
      <c r="P29" s="42">
        <f>LOOKUP(2, 1/('OB History S3'!$B:$B=A29), 'OB History S3'!$AB:$AB)</f>
        <v>0.4</v>
      </c>
      <c r="Q29" s="12">
        <f>SUMIFS('OB History S3'!H:H,'OB History S3'!B:B,A29)</f>
        <v>10</v>
      </c>
      <c r="R29" s="2">
        <f>SUMIFS('OB History S3'!G:G,'OB History S3'!B:B,A29)-Q29</f>
        <v>9</v>
      </c>
      <c r="S29" s="42">
        <f>LOOKUP(2, 1/('OB History S3'!$B:$B=A29), 'OB History S3'!$AC:$AC)</f>
        <v>0.53</v>
      </c>
      <c r="T29" s="2">
        <f>COUNTIFS('OB History S3'!$B:$B,$A$29,'OB History S3'!K:K, 1)</f>
        <v>1</v>
      </c>
      <c r="U29" s="2">
        <f>COUNTIFS('OB History S3'!$B:$B,$A$29,'OB History S3'!L:L, 1)</f>
        <v>0</v>
      </c>
      <c r="V29" s="2">
        <f>COUNTIFS('OB History S3'!$B:$B,$A$29,'OB History S3'!M:M, 1)</f>
        <v>0</v>
      </c>
      <c r="W29" s="2">
        <f>COUNTIFS('OB History S3'!$B:$B,$A$29,'OB History S3'!N:N, 1)</f>
        <v>0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0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0</v>
      </c>
      <c r="AG29" s="2">
        <f>COUNTIFS('OB History S3'!$B:$B,$A$29,'OB History S3'!X:X, 1)</f>
        <v>0</v>
      </c>
      <c r="AH29" s="2">
        <f>COUNTIFS('OB History S3'!$B:$B,$A$29,'OB History S3'!Y:Y, 1)</f>
        <v>0</v>
      </c>
      <c r="AI29" s="2">
        <f>COUNTIFS('OB History S3'!$B:$B,$A$29,'OB History S3'!Z:Z, 1)</f>
        <v>1</v>
      </c>
    </row>
    <row r="30" spans="1:35" x14ac:dyDescent="0.25">
      <c r="A30" s="1" t="s">
        <v>45</v>
      </c>
      <c r="B30" s="2" t="s">
        <v>70</v>
      </c>
      <c r="C30" s="2" t="s">
        <v>70</v>
      </c>
      <c r="D30" s="5"/>
      <c r="E30" s="5"/>
      <c r="F30" s="5"/>
      <c r="G30" s="5"/>
      <c r="H30" s="12">
        <f>SUMIFS('OB History S3'!C:C,'OB History S3'!B:B,A30)</f>
        <v>38</v>
      </c>
      <c r="I30" s="4">
        <f>AVERAGEIFS('OB History S3'!C:C,'OB History S3'!B:B,A30)</f>
        <v>12.666666666666666</v>
      </c>
      <c r="J30" s="13">
        <f t="array" ref="J30">MAX(IF('OB History S3'!B:B=A30, 'OB History S3'!C:C))</f>
        <v>21</v>
      </c>
      <c r="K30" s="12">
        <f>COUNTIFS('OB History S3'!B:B,A30,'OB History S3'!D:D, 1)</f>
        <v>0</v>
      </c>
      <c r="L30" s="2">
        <f>COUNTIFS('OB History S3'!B:B,A30,'OB History S3'!D:D, 0)</f>
        <v>3</v>
      </c>
      <c r="M30" s="42">
        <f>LOOKUP(2, 1/('OB History S3'!$B:$B=A30), 'OB History S3'!$AD:$AD)</f>
        <v>0</v>
      </c>
      <c r="N30" s="12">
        <f>SUMIFS('OB History S3'!F:F,'OB History S3'!B:B,A30)</f>
        <v>4</v>
      </c>
      <c r="O30" s="2">
        <f>SUMIFS('OB History S3'!E:E,'OB History S3'!B:B,A30)-N30</f>
        <v>9</v>
      </c>
      <c r="P30" s="42">
        <f>LOOKUP(2, 1/('OB History S3'!$B:$B=A30), 'OB History S3'!$AB:$AB)</f>
        <v>0.26666666666666666</v>
      </c>
      <c r="Q30" s="12">
        <f>SUMIFS('OB History S3'!H:H,'OB History S3'!B:B,A30)</f>
        <v>23</v>
      </c>
      <c r="R30" s="2">
        <f>SUMIFS('OB History S3'!G:G,'OB History S3'!B:B,A30)-Q30</f>
        <v>29</v>
      </c>
      <c r="S30" s="42">
        <f>LOOKUP(2, 1/('OB History S3'!$B:$B=A30), 'OB History S3'!$AC:$AC)</f>
        <v>0.42</v>
      </c>
      <c r="T30" s="2">
        <f>COUNTIFS('OB History S3'!$B:$B,$A$30,'OB History S3'!K:K, 1)</f>
        <v>2</v>
      </c>
      <c r="U30" s="2">
        <f>COUNTIFS('OB History S3'!$B:$B,$A$30,'OB History S3'!L:L, 1)</f>
        <v>0</v>
      </c>
      <c r="V30" s="2">
        <f>COUNTIFS('OB History S3'!$B:$B,$A$30,'OB History S3'!M:M, 1)</f>
        <v>0</v>
      </c>
      <c r="W30" s="2">
        <f>COUNTIFS('OB History S3'!$B:$B,$A$30,'OB History S3'!N:N, 1)</f>
        <v>0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0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0</v>
      </c>
      <c r="AH30" s="2">
        <f>COUNTIFS('OB History S3'!$B:$B,$A$30,'OB History S3'!Y:Y, 1)</f>
        <v>0</v>
      </c>
      <c r="AI30" s="2">
        <f>COUNTIFS('OB History S3'!$B:$B,$A$30,'OB History S3'!Z:Z, 1)</f>
        <v>2</v>
      </c>
    </row>
    <row r="31" spans="1:35" ht="15.75" x14ac:dyDescent="0.25">
      <c r="A31" s="1" t="s">
        <v>18</v>
      </c>
      <c r="B31" s="36" t="s">
        <v>54</v>
      </c>
      <c r="C31" s="2" t="s">
        <v>70</v>
      </c>
      <c r="D31" s="5"/>
      <c r="E31" s="5"/>
      <c r="F31" s="5"/>
      <c r="G31" s="5"/>
      <c r="H31" s="12">
        <f>SUMIFS('OB History S3'!C:C,'OB History S3'!B:B,A31)</f>
        <v>165</v>
      </c>
      <c r="I31" s="4">
        <f>AVERAGEIFS('OB History S3'!C:C,'OB History S3'!B:B,A31)</f>
        <v>16.5</v>
      </c>
      <c r="J31" s="13">
        <f t="array" ref="J31">MAX(IF('OB History S3'!B:B=A31, 'OB History S3'!C:C))</f>
        <v>34</v>
      </c>
      <c r="K31" s="12">
        <f>COUNTIFS('OB History S3'!B:B,A31,'OB History S3'!D:D, 1)</f>
        <v>2</v>
      </c>
      <c r="L31" s="2">
        <f>COUNTIFS('OB History S3'!B:B,A31,'OB History S3'!D:D, 0)</f>
        <v>8</v>
      </c>
      <c r="M31" s="42">
        <f>LOOKUP(2, 1/('OB History S3'!$B:$B=A31), 'OB History S3'!$AD:$AD)</f>
        <v>0.2</v>
      </c>
      <c r="N31" s="12">
        <f>SUMIFS('OB History S3'!F:F,'OB History S3'!B:B,A31)</f>
        <v>16</v>
      </c>
      <c r="O31" s="2">
        <f>SUMIFS('OB History S3'!E:E,'OB History S3'!B:B,A31)-N31</f>
        <v>27</v>
      </c>
      <c r="P31" s="42">
        <f>LOOKUP(2, 1/('OB History S3'!$B:$B=A31), 'OB History S3'!$AB:$AB)</f>
        <v>0.35499999999999998</v>
      </c>
      <c r="Q31" s="12">
        <f>SUMIFS('OB History S3'!H:H,'OB History S3'!B:B,A31)</f>
        <v>80</v>
      </c>
      <c r="R31" s="2">
        <f>SUMIFS('OB History S3'!G:G,'OB History S3'!B:B,A31)-Q31</f>
        <v>99</v>
      </c>
      <c r="S31" s="42">
        <f>LOOKUP(2, 1/('OB History S3'!$B:$B=A31), 'OB History S3'!$AC:$AC)</f>
        <v>0.43499999999999994</v>
      </c>
      <c r="T31" s="2">
        <f>COUNTIFS('OB History S3'!$B:$B,$A$31,'OB History S3'!K:K, 1)</f>
        <v>2</v>
      </c>
      <c r="U31" s="2">
        <f>COUNTIFS('OB History S3'!$B:$B,$A$31,'OB History S3'!L:L, 1)</f>
        <v>1</v>
      </c>
      <c r="V31" s="2">
        <f>COUNTIFS('OB History S3'!$B:$B,$A$31,'OB History S3'!M:M, 1)</f>
        <v>1</v>
      </c>
      <c r="W31" s="2">
        <f>COUNTIFS('OB History S3'!$B:$B,$A$31,'OB History S3'!N:N, 1)</f>
        <v>1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1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3</v>
      </c>
      <c r="AH31" s="2">
        <f>COUNTIFS('OB History S3'!$B:$B,$A$31,'OB History S3'!Y:Y, 1)</f>
        <v>3</v>
      </c>
      <c r="AI31" s="2">
        <f>COUNTIFS('OB History S3'!$B:$B,$A$31,'OB History S3'!Z:Z, 1)</f>
        <v>4</v>
      </c>
    </row>
    <row r="32" spans="1:35" ht="15.75" x14ac:dyDescent="0.25">
      <c r="A32" s="1" t="s">
        <v>219</v>
      </c>
      <c r="B32" s="36" t="s">
        <v>70</v>
      </c>
      <c r="C32" s="2" t="s">
        <v>70</v>
      </c>
      <c r="D32" s="5"/>
      <c r="E32" s="5"/>
      <c r="F32" s="5"/>
      <c r="G32" s="5"/>
      <c r="H32" s="12">
        <f>SUMIFS('OB History S3'!C:C,'OB History S3'!B:B,A32)</f>
        <v>3</v>
      </c>
      <c r="I32" s="4">
        <f>AVERAGEIFS('OB History S3'!C:C,'OB History S3'!B:B,A32)</f>
        <v>3</v>
      </c>
      <c r="J32" s="13">
        <f t="array" ref="J32">MAX(IF('OB History S3'!B:B=A32, 'OB History S3'!C:C))</f>
        <v>3</v>
      </c>
      <c r="K32" s="12">
        <f>COUNTIFS('OB History S3'!B:B,A32,'OB History S3'!D:D, 1)</f>
        <v>0</v>
      </c>
      <c r="L32" s="2">
        <f>COUNTIFS('OB History S3'!B:B,A32,'OB History S3'!D:D, 0)</f>
        <v>1</v>
      </c>
      <c r="M32" s="42">
        <f>LOOKUP(2, 1/('OB History S3'!$B:$B=A32), 'OB History S3'!$AD:$AD)</f>
        <v>0</v>
      </c>
      <c r="N32" s="12">
        <f>SUMIFS('OB History S3'!F:F,'OB History S3'!B:B,A32)</f>
        <v>1</v>
      </c>
      <c r="O32" s="2">
        <f>SUMIFS('OB History S3'!E:E,'OB History S3'!B:B,A32)-N32</f>
        <v>3</v>
      </c>
      <c r="P32" s="42">
        <f>LOOKUP(2, 1/('OB History S3'!$B:$B=A32), 'OB History S3'!$AB:$AB)</f>
        <v>0.25</v>
      </c>
      <c r="Q32" s="12">
        <f>SUMIFS('OB History S3'!H:H,'OB History S3'!B:B,A32)</f>
        <v>8</v>
      </c>
      <c r="R32" s="2">
        <f>SUMIFS('OB History S3'!G:G,'OB History S3'!B:B,A32)-Q32</f>
        <v>10</v>
      </c>
      <c r="S32" s="42">
        <f>LOOKUP(2, 1/('OB History S3'!$B:$B=A32), 'OB History S3'!$AC:$AC)</f>
        <v>0.44</v>
      </c>
      <c r="T32" s="2">
        <f>COUNTIFS('OB History S3'!$B:$B,$A$32,'OB History S3'!K:K, 1)</f>
        <v>0</v>
      </c>
      <c r="U32" s="2">
        <f>COUNTIFS('OB History S3'!$B:$B,$A$32,'OB History S3'!L:L, 1)</f>
        <v>0</v>
      </c>
      <c r="V32" s="2">
        <f>COUNTIFS('OB History S3'!$B:$B,$A$32,'OB History S3'!M:M, 1)</f>
        <v>0</v>
      </c>
      <c r="W32" s="2">
        <f>COUNTIFS('OB History S3'!$B:$B,$A$32,'OB History S3'!N:N, 1)</f>
        <v>0</v>
      </c>
      <c r="X32" s="2">
        <f>COUNTIFS('OB History S3'!$B:$B,$A$32,'OB History S3'!O:O, 1)</f>
        <v>0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1</v>
      </c>
      <c r="AH32" s="2">
        <f>COUNTIFS('OB History S3'!$B:$B,$A$32,'OB History S3'!Y:Y, 1)</f>
        <v>0</v>
      </c>
      <c r="AI32" s="2">
        <f>COUNTIFS('OB History S3'!$B:$B,$A$32,'OB History S3'!Z:Z, 1)</f>
        <v>0</v>
      </c>
    </row>
    <row r="33" spans="1:35" ht="15.75" x14ac:dyDescent="0.25">
      <c r="A33" s="1" t="s">
        <v>41</v>
      </c>
      <c r="B33" s="36" t="s">
        <v>70</v>
      </c>
      <c r="C33" s="2" t="s">
        <v>70</v>
      </c>
      <c r="D33" s="5"/>
      <c r="E33" s="5"/>
      <c r="F33" s="5"/>
      <c r="G33" s="5"/>
      <c r="H33" s="12">
        <f>SUMIFS('OB History S3'!C:C,'OB History S3'!B:B,A33)</f>
        <v>23</v>
      </c>
      <c r="I33" s="4">
        <f>AVERAGEIFS('OB History S3'!C:C,'OB History S3'!B:B,A33)</f>
        <v>7.666666666666667</v>
      </c>
      <c r="J33" s="13">
        <f t="array" ref="J33">MAX(IF('OB History S3'!B:B=A33, 'OB History S3'!C:C))</f>
        <v>9</v>
      </c>
      <c r="K33" s="12">
        <f>COUNTIFS('OB History S3'!B:B,A33,'OB History S3'!D:D, 1)</f>
        <v>3</v>
      </c>
      <c r="L33" s="2">
        <f>COUNTIFS('OB History S3'!B:B,A33,'OB History S3'!D:D, 0)</f>
        <v>0</v>
      </c>
      <c r="M33" s="42">
        <f>LOOKUP(2, 1/('OB History S3'!$B:$B=A33), 'OB History S3'!$AD:$AD)</f>
        <v>1</v>
      </c>
      <c r="N33" s="12">
        <f>SUMIFS('OB History S3'!F:F,'OB History S3'!B:B,A33)</f>
        <v>9</v>
      </c>
      <c r="O33" s="2">
        <f>SUMIFS('OB History S3'!E:E,'OB History S3'!B:B,A33)-N33</f>
        <v>4</v>
      </c>
      <c r="P33" s="42">
        <f>LOOKUP(2, 1/('OB History S3'!$B:$B=A33), 'OB History S3'!$AB:$AB)</f>
        <v>0.70000000000000007</v>
      </c>
      <c r="Q33" s="12">
        <f>SUMIFS('OB History S3'!H:H,'OB History S3'!B:B,A33)</f>
        <v>30</v>
      </c>
      <c r="R33" s="2">
        <f>SUMIFS('OB History S3'!G:G,'OB History S3'!B:B,A33)-Q33</f>
        <v>23</v>
      </c>
      <c r="S33" s="42">
        <f>LOOKUP(2, 1/('OB History S3'!$B:$B=A33), 'OB History S3'!$AC:$AC)</f>
        <v>0.56999999999999995</v>
      </c>
      <c r="T33" s="2">
        <f>COUNTIFS('OB History S3'!$B:$B,$A$33,'OB History S3'!K:K, 1)</f>
        <v>3</v>
      </c>
      <c r="U33" s="2">
        <f>COUNTIFS('OB History S3'!$B:$B,$A$33,'OB History S3'!L:L, 1)</f>
        <v>1</v>
      </c>
      <c r="V33" s="2">
        <f>COUNTIFS('OB History S3'!$B:$B,$A$33,'OB History S3'!M:M, 1)</f>
        <v>1</v>
      </c>
      <c r="W33" s="2">
        <f>COUNTIFS('OB History S3'!$B:$B,$A$33,'OB History S3'!N:N, 1)</f>
        <v>1</v>
      </c>
      <c r="X33" s="2">
        <f>COUNTIFS('OB History S3'!$B:$B,$A$33,'OB History S3'!O:O, 1)</f>
        <v>0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0</v>
      </c>
      <c r="AH33" s="2">
        <f>COUNTIFS('OB History S3'!$B:$B,$A$33,'OB History S3'!Y:Y, 1)</f>
        <v>2</v>
      </c>
      <c r="AI33" s="2">
        <f>COUNTIFS('OB History S3'!$B:$B,$A$33,'OB History S3'!Z:Z, 1)</f>
        <v>1</v>
      </c>
    </row>
    <row r="34" spans="1:35" x14ac:dyDescent="0.25">
      <c r="A34" s="1" t="s">
        <v>3</v>
      </c>
      <c r="B34" s="6" t="s">
        <v>54</v>
      </c>
      <c r="C34" s="1" t="s">
        <v>131</v>
      </c>
      <c r="D34" s="5"/>
      <c r="E34" s="5"/>
      <c r="F34" s="5"/>
      <c r="G34" s="5"/>
      <c r="H34" s="12">
        <f>SUMIFS('OB History S3'!C:C,'OB History S3'!B:B,A34)</f>
        <v>280</v>
      </c>
      <c r="I34" s="4">
        <f>AVERAGEIFS('OB History S3'!C:C,'OB History S3'!B:B,A34)</f>
        <v>23.333333333333332</v>
      </c>
      <c r="J34" s="13">
        <f t="array" ref="J34">MAX(IF('OB History S3'!B:B=A34, 'OB History S3'!C:C))</f>
        <v>33</v>
      </c>
      <c r="K34" s="12">
        <f>COUNTIFS('OB History S3'!B:B,A34,'OB History S3'!D:D, 1)</f>
        <v>6</v>
      </c>
      <c r="L34" s="2">
        <f>COUNTIFS('OB History S3'!B:B,A34,'OB History S3'!D:D, 0)</f>
        <v>6</v>
      </c>
      <c r="M34" s="42">
        <f>LOOKUP(2, 1/('OB History S3'!$B:$B=A34), 'OB History S3'!$AD:$AD)</f>
        <v>0.5</v>
      </c>
      <c r="N34" s="12">
        <f>SUMIFS('OB History S3'!F:F,'OB History S3'!B:B,A34)</f>
        <v>24</v>
      </c>
      <c r="O34" s="2">
        <f>SUMIFS('OB History S3'!E:E,'OB History S3'!B:B,A34)-N34</f>
        <v>24</v>
      </c>
      <c r="P34" s="42">
        <f>LOOKUP(2, 1/('OB History S3'!$B:$B=A34), 'OB History S3'!$AB:$AB)</f>
        <v>0.51666666666666661</v>
      </c>
      <c r="Q34" s="12">
        <f>SUMIFS('OB History S3'!H:H,'OB History S3'!B:B,A34)</f>
        <v>89</v>
      </c>
      <c r="R34" s="2">
        <f>SUMIFS('OB History S3'!G:G,'OB History S3'!B:B,A34)-Q34</f>
        <v>104</v>
      </c>
      <c r="S34" s="42">
        <f>LOOKUP(2, 1/('OB History S3'!$B:$B=A34), 'OB History S3'!$AC:$AC)</f>
        <v>0.46750000000000003</v>
      </c>
      <c r="T34" s="2">
        <f>COUNTIFS('OB History S3'!$B:$B,$A$34,'OB History S3'!K:K, 1)</f>
        <v>2</v>
      </c>
      <c r="U34" s="2">
        <f>COUNTIFS('OB History S3'!$B:$B,$A$34,'OB History S3'!L:L, 1)</f>
        <v>5</v>
      </c>
      <c r="V34" s="2">
        <f>COUNTIFS('OB History S3'!$B:$B,$A$34,'OB History S3'!M:M, 1)</f>
        <v>0</v>
      </c>
      <c r="W34" s="2">
        <f>COUNTIFS('OB History S3'!$B:$B,$A$34,'OB History S3'!N:N, 1)</f>
        <v>1</v>
      </c>
      <c r="X34" s="2">
        <f>COUNTIFS('OB History S3'!$B:$B,$A$34,'OB History S3'!O:O, 1)</f>
        <v>2</v>
      </c>
      <c r="Y34" s="2">
        <f>COUNTIFS('OB History S3'!$B:$B,$A$34,'OB History S3'!P:P, 1)</f>
        <v>1</v>
      </c>
      <c r="Z34" s="2">
        <f>COUNTIFS('OB History S3'!$B:$B,$A$34,'OB History S3'!Q:Q, 1)</f>
        <v>1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1</v>
      </c>
      <c r="AE34" s="2">
        <f>COUNTIFS('OB History S3'!$B:$B,$A$34,'OB History S3'!V:V, 1)</f>
        <v>0</v>
      </c>
      <c r="AF34" s="2">
        <f>COUNTIFS('OB History S3'!$B:$B,$A$34,'OB History S3'!W:W, 1)</f>
        <v>1</v>
      </c>
      <c r="AG34" s="2">
        <f>COUNTIFS('OB History S3'!$B:$B,$A$34,'OB History S3'!X:X, 1)</f>
        <v>2</v>
      </c>
      <c r="AH34" s="2">
        <f>COUNTIFS('OB History S3'!$B:$B,$A$34,'OB History S3'!Y:Y, 1)</f>
        <v>5</v>
      </c>
      <c r="AI34" s="2">
        <f>COUNTIFS('OB History S3'!$B:$B,$A$34,'OB History S3'!Z:Z, 1)</f>
        <v>3</v>
      </c>
    </row>
    <row r="35" spans="1:35" x14ac:dyDescent="0.25">
      <c r="A35" s="1" t="s">
        <v>120</v>
      </c>
      <c r="B35" s="6" t="s">
        <v>70</v>
      </c>
      <c r="C35" s="6" t="s">
        <v>70</v>
      </c>
      <c r="D35" s="5">
        <v>1</v>
      </c>
      <c r="E35" s="5"/>
      <c r="F35" s="5"/>
      <c r="G35" s="5"/>
      <c r="H35" s="12">
        <f>SUMIFS('OB History S3'!C:C,'OB History S3'!B:B,A35)</f>
        <v>491</v>
      </c>
      <c r="I35" s="4">
        <f>AVERAGEIFS('OB History S3'!C:C,'OB History S3'!B:B,A35)</f>
        <v>16.366666666666667</v>
      </c>
      <c r="J35" s="13">
        <f t="array" ref="J35">MAX(IF('OB History S3'!B:B=A35, 'OB History S3'!C:C))</f>
        <v>30</v>
      </c>
      <c r="K35" s="12">
        <f>COUNTIFS('OB History S3'!B:B,A35,'OB History S3'!D:D, 1)</f>
        <v>16</v>
      </c>
      <c r="L35" s="2">
        <f>COUNTIFS('OB History S3'!B:B,A35,'OB History S3'!D:D, 0)</f>
        <v>14</v>
      </c>
      <c r="M35" s="42">
        <f>LOOKUP(2, 1/('OB History S3'!$B:$B=A35), 'OB History S3'!$AD:$AD)</f>
        <v>0.53333333333333333</v>
      </c>
      <c r="N35" s="12">
        <f>SUMIFS('OB History S3'!F:F,'OB History S3'!B:B,A35)</f>
        <v>64</v>
      </c>
      <c r="O35" s="2">
        <f>SUMIFS('OB History S3'!E:E,'OB History S3'!B:B,A35)-N35</f>
        <v>61</v>
      </c>
      <c r="P35" s="42">
        <f>LOOKUP(2, 1/('OB History S3'!$B:$B=A35), 'OB History S3'!$AB:$AB)</f>
        <v>0.5159999999999999</v>
      </c>
      <c r="Q35" s="12">
        <f>SUMIFS('OB History S3'!H:H,'OB History S3'!B:B,A35)</f>
        <v>260</v>
      </c>
      <c r="R35" s="2">
        <f>SUMIFS('OB History S3'!G:G,'OB History S3'!B:B,A35)-Q35</f>
        <v>258</v>
      </c>
      <c r="S35" s="42">
        <f>LOOKUP(2, 1/('OB History S3'!$B:$B=A35), 'OB History S3'!$AC:$AC)</f>
        <v>0.5013333333333333</v>
      </c>
      <c r="T35" s="2">
        <f>COUNTIFS('OB History S3'!$B:$B,$A$35,'OB History S3'!K:K, 1)</f>
        <v>2</v>
      </c>
      <c r="U35" s="2">
        <f>COUNTIFS('OB History S3'!$B:$B,$A$35,'OB History S3'!L:L, 1)</f>
        <v>7</v>
      </c>
      <c r="V35" s="2">
        <f>COUNTIFS('OB History S3'!$B:$B,$A$35,'OB History S3'!M:M, 1)</f>
        <v>0</v>
      </c>
      <c r="W35" s="2">
        <f>COUNTIFS('OB History S3'!$B:$B,$A$35,'OB History S3'!N:N, 1)</f>
        <v>7</v>
      </c>
      <c r="X35" s="2">
        <f>COUNTIFS('OB History S3'!$B:$B,$A$35,'OB History S3'!O:O, 1)</f>
        <v>1</v>
      </c>
      <c r="Y35" s="2">
        <f>COUNTIFS('OB History S3'!$B:$B,$A$35,'OB History S3'!P:P, 1)</f>
        <v>2</v>
      </c>
      <c r="Z35" s="2">
        <f>COUNTIFS('OB History S3'!$B:$B,$A$35,'OB History S3'!Q:Q, 1)</f>
        <v>2</v>
      </c>
      <c r="AA35" s="2">
        <f>COUNTIFS('OB History S3'!$B:$B,$A$35,'OB History S3'!R:R, 1)</f>
        <v>2</v>
      </c>
      <c r="AB35" s="2">
        <f>COUNTIFS('OB History S3'!$B:$B,$A$35,'OB History S3'!S:S, 1)</f>
        <v>0</v>
      </c>
      <c r="AC35" s="2">
        <f>COUNTIFS('OB History S3'!$B:$B,$A$35,'OB History S3'!T:T, 1)</f>
        <v>1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5</v>
      </c>
      <c r="AG35" s="2">
        <f>COUNTIFS('OB History S3'!$B:$B,$A$35,'OB History S3'!X:X, 1)</f>
        <v>15</v>
      </c>
      <c r="AH35" s="2">
        <f>COUNTIFS('OB History S3'!$B:$B,$A$35,'OB History S3'!Y:Y, 1)</f>
        <v>14</v>
      </c>
      <c r="AI35" s="2">
        <f>COUNTIFS('OB History S3'!$B:$B,$A$35,'OB History S3'!Z:Z, 1)</f>
        <v>5</v>
      </c>
    </row>
    <row r="36" spans="1:35" x14ac:dyDescent="0.25">
      <c r="A36" s="1" t="s">
        <v>14</v>
      </c>
      <c r="B36" s="6" t="s">
        <v>70</v>
      </c>
      <c r="C36" s="6" t="s">
        <v>70</v>
      </c>
      <c r="D36" s="5">
        <v>2</v>
      </c>
      <c r="E36" s="5"/>
      <c r="F36" s="5"/>
      <c r="G36" s="5"/>
      <c r="H36" s="12">
        <f>SUMIFS('OB History S3'!C:C,'OB History S3'!B:B,A36)</f>
        <v>156</v>
      </c>
      <c r="I36" s="4">
        <f>AVERAGEIFS('OB History S3'!C:C,'OB History S3'!B:B,A36)</f>
        <v>31.2</v>
      </c>
      <c r="J36" s="13">
        <f t="array" ref="J36">MAX(IF('OB History S3'!B:B=A36, 'OB History S3'!C:C))</f>
        <v>43</v>
      </c>
      <c r="K36" s="12">
        <f>COUNTIFS('OB History S3'!B:B,A36,'OB History S3'!D:D, 1)</f>
        <v>1</v>
      </c>
      <c r="L36" s="2">
        <f>COUNTIFS('OB History S3'!B:B,A36,'OB History S3'!D:D, 0)</f>
        <v>4</v>
      </c>
      <c r="M36" s="42">
        <f>LOOKUP(2, 1/('OB History S3'!$B:$B=A36), 'OB History S3'!$AD:$AD)</f>
        <v>0.2</v>
      </c>
      <c r="N36" s="12">
        <f>SUMIFS('OB History S3'!F:F,'OB History S3'!B:B,A36)</f>
        <v>10</v>
      </c>
      <c r="O36" s="2">
        <f>SUMIFS('OB History S3'!E:E,'OB History S3'!B:B,A36)-N36</f>
        <v>13</v>
      </c>
      <c r="P36" s="42">
        <f>LOOKUP(2, 1/('OB History S3'!$B:$B=A36), 'OB History S3'!$AB:$AB)</f>
        <v>0.43999999999999995</v>
      </c>
      <c r="Q36" s="12">
        <f>SUMIFS('OB History S3'!H:H,'OB History S3'!B:B,A36)</f>
        <v>43</v>
      </c>
      <c r="R36" s="2">
        <f>SUMIFS('OB History S3'!G:G,'OB History S3'!B:B,A36)-Q36</f>
        <v>50</v>
      </c>
      <c r="S36" s="42">
        <f>LOOKUP(2, 1/('OB History S3'!$B:$B=A36), 'OB History S3'!$AC:$AC)</f>
        <v>0.45600000000000007</v>
      </c>
      <c r="T36" s="2">
        <f>COUNTIFS('OB History S3'!$B:$B,$A$36,'OB History S3'!K:K, 1)</f>
        <v>0</v>
      </c>
      <c r="U36" s="2">
        <f>COUNTIFS('OB History S3'!$B:$B,$A$36,'OB History S3'!L:L, 1)</f>
        <v>0</v>
      </c>
      <c r="V36" s="2">
        <f>COUNTIFS('OB History S3'!$B:$B,$A$36,'OB History S3'!M:M, 1)</f>
        <v>0</v>
      </c>
      <c r="W36" s="2">
        <f>COUNTIFS('OB History S3'!$B:$B,$A$36,'OB History S3'!N:N, 1)</f>
        <v>2</v>
      </c>
      <c r="X36" s="2">
        <f>COUNTIFS('OB History S3'!$B:$B,$A$36,'OB History S3'!O:O, 1)</f>
        <v>0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1</v>
      </c>
      <c r="AE36" s="2">
        <f>COUNTIFS('OB History S3'!$B:$B,$A$36,'OB History S3'!V:V, 1)</f>
        <v>0</v>
      </c>
      <c r="AF36" s="2">
        <f>COUNTIFS('OB History S3'!$B:$B,$A$36,'OB History S3'!W:W, 1)</f>
        <v>0</v>
      </c>
      <c r="AG36" s="2">
        <f>COUNTIFS('OB History S3'!$B:$B,$A$36,'OB History S3'!X:X, 1)</f>
        <v>3</v>
      </c>
      <c r="AH36" s="2">
        <f>COUNTIFS('OB History S3'!$B:$B,$A$36,'OB History S3'!Y:Y, 1)</f>
        <v>2</v>
      </c>
      <c r="AI36" s="2">
        <f>COUNTIFS('OB History S3'!$B:$B,$A$36,'OB History S3'!Z:Z, 1)</f>
        <v>2</v>
      </c>
    </row>
    <row r="37" spans="1:35" x14ac:dyDescent="0.25">
      <c r="A37" s="1" t="s">
        <v>133</v>
      </c>
      <c r="B37" s="2" t="s">
        <v>70</v>
      </c>
      <c r="C37" s="2" t="s">
        <v>70</v>
      </c>
      <c r="D37" s="5"/>
      <c r="E37" s="5"/>
      <c r="F37" s="5">
        <v>1</v>
      </c>
      <c r="G37" s="5"/>
      <c r="H37" s="12">
        <f>SUMIFS('OB History S3'!C:C,'OB History S3'!B:B,A37)</f>
        <v>192</v>
      </c>
      <c r="I37" s="4">
        <f>AVERAGEIFS('OB History S3'!C:C,'OB History S3'!B:B,A37)</f>
        <v>12.8</v>
      </c>
      <c r="J37" s="13">
        <f t="array" ref="J37">MAX(IF('OB History S3'!B:B=A37, 'OB History S3'!C:C))</f>
        <v>21</v>
      </c>
      <c r="K37" s="12">
        <f>COUNTIFS('OB History S3'!B:B,A37,'OB History S3'!D:D, 1)</f>
        <v>7</v>
      </c>
      <c r="L37" s="2">
        <f>COUNTIFS('OB History S3'!B:B,A37,'OB History S3'!D:D, 0)</f>
        <v>8</v>
      </c>
      <c r="M37" s="42">
        <f>LOOKUP(2, 1/('OB History S3'!$B:$B=A37), 'OB History S3'!$AD:$AD)</f>
        <v>0.46666666666666667</v>
      </c>
      <c r="N37" s="12">
        <f>SUMIFS('OB History S3'!F:F,'OB History S3'!B:B,A37)</f>
        <v>34</v>
      </c>
      <c r="O37" s="2">
        <f>SUMIFS('OB History S3'!E:E,'OB History S3'!B:B,A37)-N37</f>
        <v>32</v>
      </c>
      <c r="P37" s="42">
        <f>LOOKUP(2, 1/('OB History S3'!$B:$B=A37), 'OB History S3'!$AB:$AB)</f>
        <v>0.52333333333333332</v>
      </c>
      <c r="Q37" s="12">
        <f>SUMIFS('OB History S3'!H:H,'OB History S3'!B:B,A37)</f>
        <v>135</v>
      </c>
      <c r="R37" s="2">
        <f>SUMIFS('OB History S3'!G:G,'OB History S3'!B:B,A37)-Q37</f>
        <v>138</v>
      </c>
      <c r="S37" s="42">
        <f>LOOKUP(2, 1/('OB History S3'!$B:$B=A37), 'OB History S3'!$AC:$AC)</f>
        <v>0.50200000000000011</v>
      </c>
      <c r="T37" s="2">
        <f>COUNTIFS('OB History S3'!$B:$B,$A$37,'OB History S3'!K:K, 1)</f>
        <v>4</v>
      </c>
      <c r="U37" s="2">
        <f>COUNTIFS('OB History S3'!$B:$B,$A$37,'OB History S3'!L:L, 1)</f>
        <v>3</v>
      </c>
      <c r="V37" s="2">
        <f>COUNTIFS('OB History S3'!$B:$B,$A$37,'OB History S3'!M:M, 1)</f>
        <v>0</v>
      </c>
      <c r="W37" s="2">
        <f>COUNTIFS('OB History S3'!$B:$B,$A$37,'OB History S3'!N:N, 1)</f>
        <v>2</v>
      </c>
      <c r="X37" s="2">
        <f>COUNTIFS('OB History S3'!$B:$B,$A$37,'OB History S3'!O:O, 1)</f>
        <v>2</v>
      </c>
      <c r="Y37" s="2">
        <f>COUNTIFS('OB History S3'!$B:$B,$A$37,'OB History S3'!P:P, 1)</f>
        <v>4</v>
      </c>
      <c r="Z37" s="2">
        <f>COUNTIFS('OB History S3'!$B:$B,$A$37,'OB History S3'!Q:Q, 1)</f>
        <v>0</v>
      </c>
      <c r="AA37" s="2">
        <f>COUNTIFS('OB History S3'!$B:$B,$A$37,'OB History S3'!R:R, 1)</f>
        <v>1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0</v>
      </c>
      <c r="AE37" s="2">
        <f>COUNTIFS('OB History S3'!$B:$B,$A$37,'OB History S3'!V:V, 1)</f>
        <v>0</v>
      </c>
      <c r="AF37" s="2">
        <f>COUNTIFS('OB History S3'!$B:$B,$A$37,'OB History S3'!W:W, 1)</f>
        <v>1</v>
      </c>
      <c r="AG37" s="2">
        <f>COUNTIFS('OB History S3'!$B:$B,$A$37,'OB History S3'!X:X, 1)</f>
        <v>6</v>
      </c>
      <c r="AH37" s="2">
        <f>COUNTIFS('OB History S3'!$B:$B,$A$37,'OB History S3'!Y:Y, 1)</f>
        <v>5</v>
      </c>
      <c r="AI37" s="2">
        <f>COUNTIFS('OB History S3'!$B:$B,$A$37,'OB History S3'!Z:Z, 1)</f>
        <v>6</v>
      </c>
    </row>
    <row r="38" spans="1:35" x14ac:dyDescent="0.25">
      <c r="A38" s="1" t="s">
        <v>259</v>
      </c>
      <c r="B38" s="2" t="s">
        <v>70</v>
      </c>
      <c r="C38" s="2" t="s">
        <v>70</v>
      </c>
      <c r="D38" s="5"/>
      <c r="E38" s="5"/>
      <c r="F38" s="5"/>
      <c r="G38" s="5"/>
      <c r="H38" s="12">
        <f>SUMIFS('OB History S3'!C:C,'OB History S3'!B:B,A38)</f>
        <v>3</v>
      </c>
      <c r="I38" s="4">
        <f>AVERAGEIFS('OB History S3'!C:C,'OB History S3'!B:B,A38)</f>
        <v>3</v>
      </c>
      <c r="J38" s="13">
        <f t="array" ref="J38">MAX(IF('OB History S3'!B:B=A38, 'OB History S3'!C:C))</f>
        <v>3</v>
      </c>
      <c r="K38" s="12">
        <f>COUNTIFS('OB History S3'!B:B,A38,'OB History S3'!D:D, 1)</f>
        <v>1</v>
      </c>
      <c r="L38" s="2">
        <f>COUNTIFS('OB History S3'!B:B,A38,'OB History S3'!D:D, 0)</f>
        <v>0</v>
      </c>
      <c r="M38" s="42">
        <f>LOOKUP(2, 1/('OB History S3'!$B:$B=A38), 'OB History S3'!$AD:$AD)</f>
        <v>1</v>
      </c>
      <c r="N38" s="12">
        <f>SUMIFS('OB History S3'!F:F,'OB History S3'!B:B,A38)</f>
        <v>3</v>
      </c>
      <c r="O38" s="2">
        <f>SUMIFS('OB History S3'!E:E,'OB History S3'!B:B,A38)-N38</f>
        <v>2</v>
      </c>
      <c r="P38" s="42">
        <f>LOOKUP(2, 1/('OB History S3'!$B:$B=A38), 'OB History S3'!$AB:$AB)</f>
        <v>0.6</v>
      </c>
      <c r="Q38" s="12">
        <f>SUMIFS('OB History S3'!H:H,'OB History S3'!B:B,A38)</f>
        <v>11</v>
      </c>
      <c r="R38" s="2">
        <f>SUMIFS('OB History S3'!G:G,'OB History S3'!B:B,A38)-Q38</f>
        <v>10</v>
      </c>
      <c r="S38" s="42">
        <f>LOOKUP(2, 1/('OB History S3'!$B:$B=A38), 'OB History S3'!$AC:$AC)</f>
        <v>0.52</v>
      </c>
      <c r="T38" s="2">
        <f>COUNTIFS('OB History S3'!$B:$B,$A$38,'OB History S3'!K:K, 1)</f>
        <v>1</v>
      </c>
      <c r="U38" s="2">
        <f>COUNTIFS('OB History S3'!$B:$B,$A$38,'OB History S3'!L:L, 1)</f>
        <v>0</v>
      </c>
      <c r="V38" s="2">
        <f>COUNTIFS('OB History S3'!$B:$B,$A$38,'OB History S3'!M:M, 1)</f>
        <v>0</v>
      </c>
      <c r="W38" s="2">
        <f>COUNTIFS('OB History S3'!$B:$B,$A$38,'OB History S3'!N:N, 1)</f>
        <v>0</v>
      </c>
      <c r="X38" s="2">
        <f>COUNTIFS('OB History S3'!$B:$B,$A$38,'OB History S3'!O:O, 1)</f>
        <v>0</v>
      </c>
      <c r="Y38" s="2">
        <f>COUNTIFS('OB History S3'!$B:$B,$A$38,'OB History S3'!P:P, 1)</f>
        <v>0</v>
      </c>
      <c r="Z38" s="2">
        <f>COUNTIFS('OB History S3'!$B:$B,$A$38,'OB History S3'!Q:Q, 1)</f>
        <v>0</v>
      </c>
      <c r="AA38" s="2">
        <f>COUNTIFS('OB History S3'!$B:$B,$A$38,'OB History S3'!R:R, 1)</f>
        <v>0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0</v>
      </c>
      <c r="AG38" s="2">
        <f>COUNTIFS('OB History S3'!$B:$B,$A$38,'OB History S3'!X:X, 1)</f>
        <v>0</v>
      </c>
      <c r="AH38" s="2">
        <f>COUNTIFS('OB History S3'!$B:$B,$A$38,'OB History S3'!Y:Y, 1)</f>
        <v>1</v>
      </c>
      <c r="AI38" s="2">
        <f>COUNTIFS('OB History S3'!$B:$B,$A$38,'OB History S3'!Z:Z, 1)</f>
        <v>1</v>
      </c>
    </row>
    <row r="39" spans="1:35" x14ac:dyDescent="0.25">
      <c r="A39" s="1" t="s">
        <v>12</v>
      </c>
      <c r="B39" s="6" t="s">
        <v>98</v>
      </c>
      <c r="C39" s="1" t="s">
        <v>131</v>
      </c>
      <c r="D39" s="5">
        <v>2</v>
      </c>
      <c r="E39" s="5">
        <v>1</v>
      </c>
      <c r="F39" s="5">
        <v>1</v>
      </c>
      <c r="G39" s="5"/>
      <c r="H39" s="12">
        <f>SUMIFS('OB History S3'!C:C,'OB History S3'!B:B,A39)</f>
        <v>414</v>
      </c>
      <c r="I39" s="4">
        <f>AVERAGEIFS('OB History S3'!C:C,'OB History S3'!B:B,A39)</f>
        <v>23</v>
      </c>
      <c r="J39" s="13">
        <f t="array" ref="J39">MAX(IF('OB History S3'!B:B=A39, 'OB History S3'!C:C))</f>
        <v>38</v>
      </c>
      <c r="K39" s="12">
        <f>COUNTIFS('OB History S3'!B:B,A39,'OB History S3'!D:D, 1)</f>
        <v>9</v>
      </c>
      <c r="L39" s="2">
        <f>COUNTIFS('OB History S3'!B:B,A39,'OB History S3'!D:D, 0)</f>
        <v>9</v>
      </c>
      <c r="M39" s="42">
        <f>LOOKUP(2, 1/('OB History S3'!$B:$B=A39), 'OB History S3'!$AD:$AD)</f>
        <v>0.5</v>
      </c>
      <c r="N39" s="12">
        <f>SUMIFS('OB History S3'!F:F,'OB History S3'!B:B,A39)</f>
        <v>40</v>
      </c>
      <c r="O39" s="2">
        <f>SUMIFS('OB History S3'!E:E,'OB History S3'!B:B,A39)-N39</f>
        <v>38</v>
      </c>
      <c r="P39" s="42">
        <f>LOOKUP(2, 1/('OB History S3'!$B:$B=A39), 'OB History S3'!$AB:$AB)</f>
        <v>0.52222222222222225</v>
      </c>
      <c r="Q39" s="12">
        <f>SUMIFS('OB History S3'!H:H,'OB History S3'!B:B,A39)</f>
        <v>154</v>
      </c>
      <c r="R39" s="2">
        <f>SUMIFS('OB History S3'!G:G,'OB History S3'!B:B,A39)-Q39</f>
        <v>168</v>
      </c>
      <c r="S39" s="42">
        <f>LOOKUP(2, 1/('OB History S3'!$B:$B=A39), 'OB History S3'!$AC:$AC)</f>
        <v>0.4811111111111111</v>
      </c>
      <c r="T39" s="2">
        <f>COUNTIFS('OB History S3'!$B:$B,$A$39,'OB History S3'!K:K, 1)</f>
        <v>4</v>
      </c>
      <c r="U39" s="2">
        <f>COUNTIFS('OB History S3'!$B:$B,$A$39,'OB History S3'!L:L, 1)</f>
        <v>3</v>
      </c>
      <c r="V39" s="2">
        <f>COUNTIFS('OB History S3'!$B:$B,$A$39,'OB History S3'!M:M, 1)</f>
        <v>1</v>
      </c>
      <c r="W39" s="2">
        <f>COUNTIFS('OB History S3'!$B:$B,$A$39,'OB History S3'!N:N, 1)</f>
        <v>7</v>
      </c>
      <c r="X39" s="2">
        <f>COUNTIFS('OB History S3'!$B:$B,$A$39,'OB History S3'!O:O, 1)</f>
        <v>2</v>
      </c>
      <c r="Y39" s="2">
        <f>COUNTIFS('OB History S3'!$B:$B,$A$39,'OB History S3'!P:P, 1)</f>
        <v>0</v>
      </c>
      <c r="Z39" s="2">
        <f>COUNTIFS('OB History S3'!$B:$B,$A$39,'OB History S3'!Q:Q, 1)</f>
        <v>0</v>
      </c>
      <c r="AA39" s="2">
        <f>COUNTIFS('OB History S3'!$B:$B,$A$39,'OB History S3'!R:R, 1)</f>
        <v>3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1</v>
      </c>
      <c r="AE39" s="2">
        <f>COUNTIFS('OB History S3'!$B:$B,$A$39,'OB History S3'!V:V, 1)</f>
        <v>0</v>
      </c>
      <c r="AF39" s="2">
        <f>COUNTIFS('OB History S3'!$B:$B,$A$39,'OB History S3'!W:W, 1)</f>
        <v>2</v>
      </c>
      <c r="AG39" s="2">
        <f>COUNTIFS('OB History S3'!$B:$B,$A$39,'OB History S3'!X:X, 1)</f>
        <v>6</v>
      </c>
      <c r="AH39" s="2">
        <f>COUNTIFS('OB History S3'!$B:$B,$A$39,'OB History S3'!Y:Y, 1)</f>
        <v>6</v>
      </c>
      <c r="AI39" s="2">
        <f>COUNTIFS('OB History S3'!$B:$B,$A$39,'OB History S3'!Z:Z, 1)</f>
        <v>4</v>
      </c>
    </row>
    <row r="40" spans="1:35" x14ac:dyDescent="0.25">
      <c r="A40" s="1" t="s">
        <v>2</v>
      </c>
      <c r="B40" s="6" t="s">
        <v>54</v>
      </c>
      <c r="C40" s="2" t="s">
        <v>70</v>
      </c>
      <c r="D40" s="5">
        <v>4</v>
      </c>
      <c r="E40" s="5"/>
      <c r="F40" s="5">
        <v>1</v>
      </c>
      <c r="G40" s="5"/>
      <c r="H40" s="12">
        <f>SUMIFS('OB History S3'!C:C,'OB History S3'!B:B,A40)</f>
        <v>577</v>
      </c>
      <c r="I40" s="4">
        <f>AVERAGEIFS('OB History S3'!C:C,'OB History S3'!B:B,A40)</f>
        <v>32.055555555555557</v>
      </c>
      <c r="J40" s="13">
        <f t="array" ref="J40">MAX(IF('OB History S3'!B:B=A40, 'OB History S3'!C:C))</f>
        <v>53</v>
      </c>
      <c r="K40" s="12">
        <f>COUNTIFS('OB History S3'!B:B,A40,'OB History S3'!D:D, 1)</f>
        <v>14</v>
      </c>
      <c r="L40" s="2">
        <f>COUNTIFS('OB History S3'!B:B,A40,'OB History S3'!D:D, 0)</f>
        <v>4</v>
      </c>
      <c r="M40" s="42">
        <f>LOOKUP(2, 1/('OB History S3'!$B:$B=A40), 'OB History S3'!$AD:$AD)</f>
        <v>0.77777777777777779</v>
      </c>
      <c r="N40" s="12">
        <f>SUMIFS('OB History S3'!F:F,'OB History S3'!B:B,A40)</f>
        <v>48</v>
      </c>
      <c r="O40" s="2">
        <f>SUMIFS('OB History S3'!E:E,'OB History S3'!B:B,A40)-N40</f>
        <v>27</v>
      </c>
      <c r="P40" s="42">
        <f>LOOKUP(2, 1/('OB History S3'!$B:$B=A40), 'OB History S3'!$AB:$AB)</f>
        <v>0.65833333333333321</v>
      </c>
      <c r="Q40" s="12">
        <f>SUMIFS('OB History S3'!H:H,'OB History S3'!B:B,A40)</f>
        <v>177</v>
      </c>
      <c r="R40" s="2">
        <f>SUMIFS('OB History S3'!G:G,'OB History S3'!B:B,A40)-Q40</f>
        <v>128</v>
      </c>
      <c r="S40" s="42">
        <f>LOOKUP(2, 1/('OB History S3'!$B:$B=A40), 'OB History S3'!$AC:$AC)</f>
        <v>0.59111111111111103</v>
      </c>
      <c r="T40" s="2">
        <f>COUNTIFS('OB History S3'!$B:$B,$A$40,'OB History S3'!K:K, 1)</f>
        <v>4</v>
      </c>
      <c r="U40" s="2">
        <f>COUNTIFS('OB History S3'!$B:$B,$A$40,'OB History S3'!L:L, 1)</f>
        <v>6</v>
      </c>
      <c r="V40" s="2">
        <f>COUNTIFS('OB History S3'!$B:$B,$A$40,'OB History S3'!M:M, 1)</f>
        <v>2</v>
      </c>
      <c r="W40" s="2">
        <f>COUNTIFS('OB History S3'!$B:$B,$A$40,'OB History S3'!N:N, 1)</f>
        <v>5</v>
      </c>
      <c r="X40" s="2">
        <f>COUNTIFS('OB History S3'!$B:$B,$A$40,'OB History S3'!O:O, 1)</f>
        <v>2</v>
      </c>
      <c r="Y40" s="2">
        <f>COUNTIFS('OB History S3'!$B:$B,$A$40,'OB History S3'!P:P, 1)</f>
        <v>4</v>
      </c>
      <c r="Z40" s="2">
        <f>COUNTIFS('OB History S3'!$B:$B,$A$40,'OB History S3'!Q:Q, 1)</f>
        <v>1</v>
      </c>
      <c r="AA40" s="2">
        <f>COUNTIFS('OB History S3'!$B:$B,$A$40,'OB History S3'!R:R, 1)</f>
        <v>3</v>
      </c>
      <c r="AB40" s="2">
        <f>COUNTIFS('OB History S3'!$B:$B,$A$40,'OB History S3'!S:S, 1)</f>
        <v>0</v>
      </c>
      <c r="AC40" s="2">
        <f>COUNTIFS('OB History S3'!$B:$B,$A$40,'OB History S3'!T:T, 1)</f>
        <v>2</v>
      </c>
      <c r="AD40" s="2">
        <f>COUNTIFS('OB History S3'!$B:$B,$A$40,'OB History S3'!U:U, 1)</f>
        <v>0</v>
      </c>
      <c r="AE40" s="2">
        <f>COUNTIFS('OB History S3'!$B:$B,$A$40,'OB History S3'!V:V, 1)</f>
        <v>0</v>
      </c>
      <c r="AF40" s="2">
        <f>COUNTIFS('OB History S3'!$B:$B,$A$40,'OB History S3'!W:W, 1)</f>
        <v>2</v>
      </c>
      <c r="AG40" s="2">
        <f>COUNTIFS('OB History S3'!$B:$B,$A$40,'OB History S3'!X:X, 1)</f>
        <v>6</v>
      </c>
      <c r="AH40" s="2">
        <f>COUNTIFS('OB History S3'!$B:$B,$A$40,'OB History S3'!Y:Y, 1)</f>
        <v>8</v>
      </c>
      <c r="AI40" s="2">
        <f>COUNTIFS('OB History S3'!$B:$B,$A$40,'OB History S3'!Z:Z, 1)</f>
        <v>3</v>
      </c>
    </row>
    <row r="41" spans="1:35" x14ac:dyDescent="0.25">
      <c r="A41" s="1" t="s">
        <v>5</v>
      </c>
      <c r="B41" s="6" t="s">
        <v>98</v>
      </c>
      <c r="C41" s="1" t="s">
        <v>131</v>
      </c>
      <c r="D41" s="5"/>
      <c r="E41" s="5"/>
      <c r="F41" s="5"/>
      <c r="G41" s="5"/>
      <c r="H41" s="12">
        <f>SUMIFS('OB History S3'!C:C,'OB History S3'!B:B,A41)</f>
        <v>365</v>
      </c>
      <c r="I41" s="4">
        <f>AVERAGEIFS('OB History S3'!C:C,'OB History S3'!B:B,A41)</f>
        <v>22.8125</v>
      </c>
      <c r="J41" s="13">
        <f t="array" ref="J41">MAX(IF('OB History S3'!B:B=A41, 'OB History S3'!C:C))</f>
        <v>33</v>
      </c>
      <c r="K41" s="12">
        <f>COUNTIFS('OB History S3'!B:B,A41,'OB History S3'!D:D, 1)</f>
        <v>6</v>
      </c>
      <c r="L41" s="2">
        <f>COUNTIFS('OB History S3'!B:B,A41,'OB History S3'!D:D, 0)</f>
        <v>10</v>
      </c>
      <c r="M41" s="42">
        <f>LOOKUP(2, 1/('OB History S3'!$B:$B=A41), 'OB History S3'!$AD:$AD)</f>
        <v>0.375</v>
      </c>
      <c r="N41" s="12">
        <f>SUMIFS('OB History S3'!F:F,'OB History S3'!B:B,A41)</f>
        <v>33</v>
      </c>
      <c r="O41" s="2">
        <f>SUMIFS('OB History S3'!E:E,'OB History S3'!B:B,A41)-N41</f>
        <v>38</v>
      </c>
      <c r="P41" s="42">
        <f>LOOKUP(2, 1/('OB History S3'!$B:$B=A41), 'OB History S3'!$AB:$AB)</f>
        <v>0.45937499999999998</v>
      </c>
      <c r="Q41" s="12">
        <f>SUMIFS('OB History S3'!H:H,'OB History S3'!B:B,A41)</f>
        <v>146</v>
      </c>
      <c r="R41" s="2">
        <f>SUMIFS('OB History S3'!G:G,'OB History S3'!B:B,A41)-Q41</f>
        <v>148</v>
      </c>
      <c r="S41" s="42">
        <f>LOOKUP(2, 1/('OB History S3'!$B:$B=A41), 'OB History S3'!$AC:$AC)</f>
        <v>0.49375000000000002</v>
      </c>
      <c r="T41" s="2">
        <f>COUNTIFS('OB History S3'!$B:$B,$A$41,'OB History S3'!K:K, 1)</f>
        <v>6</v>
      </c>
      <c r="U41" s="2">
        <f>COUNTIFS('OB History S3'!$B:$B,$A$41,'OB History S3'!L:L, 1)</f>
        <v>0</v>
      </c>
      <c r="V41" s="2">
        <f>COUNTIFS('OB History S3'!$B:$B,$A$41,'OB History S3'!M:M, 1)</f>
        <v>3</v>
      </c>
      <c r="W41" s="2">
        <f>COUNTIFS('OB History S3'!$B:$B,$A$41,'OB History S3'!N:N, 1)</f>
        <v>4</v>
      </c>
      <c r="X41" s="2">
        <f>COUNTIFS('OB History S3'!$B:$B,$A$41,'OB History S3'!O:O, 1)</f>
        <v>1</v>
      </c>
      <c r="Y41" s="2">
        <f>COUNTIFS('OB History S3'!$B:$B,$A$41,'OB History S3'!P:P, 1)</f>
        <v>1</v>
      </c>
      <c r="Z41" s="2">
        <f>COUNTIFS('OB History S3'!$B:$B,$A$41,'OB History S3'!Q:Q, 1)</f>
        <v>1</v>
      </c>
      <c r="AA41" s="2">
        <f>COUNTIFS('OB History S3'!$B:$B,$A$41,'OB History S3'!R:R, 1)</f>
        <v>1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2</v>
      </c>
      <c r="AG41" s="2">
        <f>COUNTIFS('OB History S3'!$B:$B,$A$41,'OB History S3'!X:X, 1)</f>
        <v>4</v>
      </c>
      <c r="AH41" s="2">
        <f>COUNTIFS('OB History S3'!$B:$B,$A$41,'OB History S3'!Y:Y, 1)</f>
        <v>3</v>
      </c>
      <c r="AI41" s="2">
        <f>COUNTIFS('OB History S3'!$B:$B,$A$41,'OB History S3'!Z:Z, 1)</f>
        <v>7</v>
      </c>
    </row>
    <row r="42" spans="1:35" x14ac:dyDescent="0.25">
      <c r="A42" s="1" t="s">
        <v>32</v>
      </c>
      <c r="B42" s="2" t="s">
        <v>70</v>
      </c>
      <c r="C42" s="2" t="s">
        <v>70</v>
      </c>
      <c r="D42" s="5">
        <v>2</v>
      </c>
      <c r="E42" s="5"/>
      <c r="F42" s="5"/>
      <c r="G42" s="5"/>
      <c r="H42" s="12">
        <f>SUMIFS('OB History S3'!C:C,'OB History S3'!B:B,A42)</f>
        <v>325</v>
      </c>
      <c r="I42" s="4">
        <f>AVERAGEIFS('OB History S3'!C:C,'OB History S3'!B:B,A42)</f>
        <v>14.130434782608695</v>
      </c>
      <c r="J42" s="13">
        <f t="array" ref="J42">MAX(IF('OB History S3'!B:B=A42, 'OB History S3'!C:C))</f>
        <v>26</v>
      </c>
      <c r="K42" s="12">
        <f>COUNTIFS('OB History S3'!B:B,A42,'OB History S3'!D:D, 1)</f>
        <v>8</v>
      </c>
      <c r="L42" s="2">
        <f>COUNTIFS('OB History S3'!B:B,A42,'OB History S3'!D:D, 0)</f>
        <v>15</v>
      </c>
      <c r="M42" s="42">
        <f>LOOKUP(2, 1/('OB History S3'!$B:$B=A42), 'OB History S3'!$AD:$AD)</f>
        <v>0.34782608695652173</v>
      </c>
      <c r="N42" s="12">
        <f>SUMIFS('OB History S3'!F:F,'OB History S3'!B:B,A42)</f>
        <v>42</v>
      </c>
      <c r="O42" s="2">
        <f>SUMIFS('OB History S3'!E:E,'OB History S3'!B:B,A42)-N42</f>
        <v>56</v>
      </c>
      <c r="P42" s="42">
        <f>LOOKUP(2, 1/('OB History S3'!$B:$B=A42), 'OB History S3'!$AB:$AB)</f>
        <v>0.41086956521739143</v>
      </c>
      <c r="Q42" s="12">
        <f>SUMIFS('OB History S3'!H:H,'OB History S3'!B:B,A42)</f>
        <v>188</v>
      </c>
      <c r="R42" s="2">
        <f>SUMIFS('OB History S3'!G:G,'OB History S3'!B:B,A42)-Q42</f>
        <v>214</v>
      </c>
      <c r="S42" s="42">
        <f>LOOKUP(2, 1/('OB History S3'!$B:$B=A42), 'OB History S3'!$AC:$AC)</f>
        <v>0.46347826086956523</v>
      </c>
      <c r="T42" s="2">
        <f>COUNTIFS('OB History S3'!$B:$B,$A$42,'OB History S3'!K:K, 1)</f>
        <v>2</v>
      </c>
      <c r="U42" s="2">
        <f>COUNTIFS('OB History S3'!$B:$B,$A$42,'OB History S3'!L:L, 1)</f>
        <v>0</v>
      </c>
      <c r="V42" s="2">
        <f>COUNTIFS('OB History S3'!$B:$B,$A$42,'OB History S3'!M:M, 1)</f>
        <v>1</v>
      </c>
      <c r="W42" s="2">
        <f>COUNTIFS('OB History S3'!$B:$B,$A$42,'OB History S3'!N:N, 1)</f>
        <v>6</v>
      </c>
      <c r="X42" s="2">
        <f>COUNTIFS('OB History S3'!$B:$B,$A$42,'OB History S3'!O:O, 1)</f>
        <v>1</v>
      </c>
      <c r="Y42" s="2">
        <f>COUNTIFS('OB History S3'!$B:$B,$A$42,'OB History S3'!P:P, 1)</f>
        <v>1</v>
      </c>
      <c r="Z42" s="2">
        <f>COUNTIFS('OB History S3'!$B:$B,$A$42,'OB History S3'!Q:Q, 1)</f>
        <v>3</v>
      </c>
      <c r="AA42" s="2">
        <f>COUNTIFS('OB History S3'!$B:$B,$A$42,'OB History S3'!R:R, 1)</f>
        <v>3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1</v>
      </c>
      <c r="AG42" s="2">
        <f>COUNTIFS('OB History S3'!$B:$B,$A$42,'OB History S3'!X:X, 1)</f>
        <v>9</v>
      </c>
      <c r="AH42" s="2">
        <f>COUNTIFS('OB History S3'!$B:$B,$A$42,'OB History S3'!Y:Y, 1)</f>
        <v>7</v>
      </c>
      <c r="AI42" s="2">
        <f>COUNTIFS('OB History S3'!$B:$B,$A$42,'OB History S3'!Z:Z, 1)</f>
        <v>7</v>
      </c>
    </row>
    <row r="43" spans="1:35" x14ac:dyDescent="0.25">
      <c r="A43" s="1" t="s">
        <v>214</v>
      </c>
      <c r="B43" s="2" t="s">
        <v>70</v>
      </c>
      <c r="C43" s="2" t="s">
        <v>70</v>
      </c>
      <c r="D43" s="5"/>
      <c r="E43" s="5"/>
      <c r="F43" s="5"/>
      <c r="G43" s="5"/>
      <c r="H43" s="12">
        <f>SUMIFS('OB History S3'!C:C,'OB History S3'!B:B,A43)</f>
        <v>12</v>
      </c>
      <c r="I43" s="4">
        <f>AVERAGEIFS('OB History S3'!C:C,'OB History S3'!B:B,A43)</f>
        <v>6</v>
      </c>
      <c r="J43" s="13">
        <f t="array" ref="J43">MAX(IF('OB History S3'!B:B=A43, 'OB History S3'!C:C))</f>
        <v>7</v>
      </c>
      <c r="K43" s="12">
        <f>COUNTIFS('OB History S3'!B:B,A43,'OB History S3'!D:D, 1)</f>
        <v>0</v>
      </c>
      <c r="L43" s="2">
        <f>COUNTIFS('OB History S3'!B:B,A43,'OB History S3'!D:D, 0)</f>
        <v>2</v>
      </c>
      <c r="M43" s="42">
        <f>LOOKUP(2, 1/('OB History S3'!$B:$B=A43), 'OB History S3'!$AD:$AD)</f>
        <v>0</v>
      </c>
      <c r="N43" s="12">
        <f>SUMIFS('OB History S3'!F:F,'OB History S3'!B:B,A43)</f>
        <v>1</v>
      </c>
      <c r="O43" s="2">
        <f>SUMIFS('OB History S3'!E:E,'OB History S3'!B:B,A43)-N43</f>
        <v>6</v>
      </c>
      <c r="P43" s="42">
        <f>LOOKUP(2, 1/('OB History S3'!$B:$B=A43), 'OB History S3'!$AB:$AB)</f>
        <v>0.125</v>
      </c>
      <c r="Q43" s="12">
        <f>SUMIFS('OB History S3'!H:H,'OB History S3'!B:B,A43)</f>
        <v>9</v>
      </c>
      <c r="R43" s="2">
        <f>SUMIFS('OB History S3'!G:G,'OB History S3'!B:B,A43)-Q43</f>
        <v>19</v>
      </c>
      <c r="S43" s="42">
        <f>LOOKUP(2, 1/('OB History S3'!$B:$B=A43), 'OB History S3'!$AC:$AC)</f>
        <v>0.315</v>
      </c>
      <c r="T43" s="2">
        <f>COUNTIFS('OB History S3'!$B:$B,$A$43,'OB History S3'!K:K, 1)</f>
        <v>0</v>
      </c>
      <c r="U43" s="2">
        <f>COUNTIFS('OB History S3'!$B:$B,$A$43,'OB History S3'!L:L, 1)</f>
        <v>1</v>
      </c>
      <c r="V43" s="2">
        <f>COUNTIFS('OB History S3'!$B:$B,$A$43,'OB History S3'!M:M, 1)</f>
        <v>0</v>
      </c>
      <c r="W43" s="2">
        <f>COUNTIFS('OB History S3'!$B:$B,$A$43,'OB History S3'!N:N, 1)</f>
        <v>0</v>
      </c>
      <c r="X43" s="2">
        <f>COUNTIFS('OB History S3'!$B:$B,$A$43,'OB History S3'!O:O, 1)</f>
        <v>0</v>
      </c>
      <c r="Y43" s="2">
        <f>COUNTIFS('OB History S3'!$B:$B,$A$43,'OB History S3'!P:P, 1)</f>
        <v>0</v>
      </c>
      <c r="Z43" s="2">
        <f>COUNTIFS('OB History S3'!$B:$B,$A$43,'OB History S3'!Q:Q, 1)</f>
        <v>0</v>
      </c>
      <c r="AA43" s="2">
        <f>COUNTIFS('OB History S3'!$B:$B,$A$43,'OB History S3'!R:R, 1)</f>
        <v>0</v>
      </c>
      <c r="AB43" s="2">
        <f>COUNTIFS('OB History S3'!$B:$B,$A$43,'OB History S3'!S:S, 1)</f>
        <v>0</v>
      </c>
      <c r="AC43" s="2">
        <f>COUNTIFS('OB History S3'!$B:$B,$A$43,'OB History S3'!T:T, 1)</f>
        <v>0</v>
      </c>
      <c r="AD43" s="2">
        <f>COUNTIFS('OB History S3'!$B:$B,$A$43,'OB History S3'!U:U, 1)</f>
        <v>0</v>
      </c>
      <c r="AE43" s="2">
        <f>COUNTIFS('OB History S3'!$B:$B,$A$43,'OB History S3'!V:V, 1)</f>
        <v>0</v>
      </c>
      <c r="AF43" s="2">
        <f>COUNTIFS('OB History S3'!$B:$B,$A$43,'OB History S3'!W:W, 1)</f>
        <v>0</v>
      </c>
      <c r="AG43" s="2">
        <f>COUNTIFS('OB History S3'!$B:$B,$A$43,'OB History S3'!X:X, 1)</f>
        <v>0</v>
      </c>
      <c r="AH43" s="2">
        <f>COUNTIFS('OB History S3'!$B:$B,$A$43,'OB History S3'!Y:Y, 1)</f>
        <v>0</v>
      </c>
      <c r="AI43" s="2">
        <f>COUNTIFS('OB History S3'!$B:$B,$A$43,'OB History S3'!Z:Z, 1)</f>
        <v>0</v>
      </c>
    </row>
    <row r="44" spans="1:35" x14ac:dyDescent="0.25">
      <c r="A44" s="1" t="s">
        <v>113</v>
      </c>
      <c r="B44" s="2" t="s">
        <v>70</v>
      </c>
      <c r="C44" s="2" t="s">
        <v>70</v>
      </c>
      <c r="D44" s="5">
        <v>1</v>
      </c>
      <c r="E44" s="5"/>
      <c r="F44" s="5"/>
      <c r="G44" s="5"/>
      <c r="H44" s="12">
        <f>SUMIFS('OB History S3'!C:C,'OB History S3'!B:B,A44)</f>
        <v>472</v>
      </c>
      <c r="I44" s="4">
        <f>AVERAGEIFS('OB History S3'!C:C,'OB History S3'!B:B,A44)</f>
        <v>24.842105263157894</v>
      </c>
      <c r="J44" s="13">
        <f t="array" ref="J44">MAX(IF('OB History S3'!B:B=A44, 'OB History S3'!C:C))</f>
        <v>52</v>
      </c>
      <c r="K44" s="12">
        <f>COUNTIFS('OB History S3'!B:B,A44,'OB History S3'!D:D, 1)</f>
        <v>14</v>
      </c>
      <c r="L44" s="2">
        <f>COUNTIFS('OB History S3'!B:B,A44,'OB History S3'!D:D, 0)</f>
        <v>5</v>
      </c>
      <c r="M44" s="42">
        <f>LOOKUP(2, 1/('OB History S3'!$B:$B=A44), 'OB History S3'!$AD:$AD)</f>
        <v>0.73684210526315785</v>
      </c>
      <c r="N44" s="12">
        <f>SUMIFS('OB History S3'!F:F,'OB History S3'!B:B,A44)</f>
        <v>47</v>
      </c>
      <c r="O44" s="2">
        <f>SUMIFS('OB History S3'!E:E,'OB History S3'!B:B,A44)-N44</f>
        <v>31</v>
      </c>
      <c r="P44" s="42">
        <f>LOOKUP(2, 1/('OB History S3'!$B:$B=A44), 'OB History S3'!$AB:$AB)</f>
        <v>0.62210526315789461</v>
      </c>
      <c r="Q44" s="12">
        <f>SUMIFS('OB History S3'!H:H,'OB History S3'!B:B,A44)</f>
        <v>173</v>
      </c>
      <c r="R44" s="2">
        <f>SUMIFS('OB History S3'!G:G,'OB History S3'!B:B,A44)-Q44</f>
        <v>146</v>
      </c>
      <c r="S44" s="42">
        <f>LOOKUP(2, 1/('OB History S3'!$B:$B=A44), 'OB History S3'!$AC:$AC)</f>
        <v>0.55368421052631589</v>
      </c>
      <c r="T44" s="2">
        <f>COUNTIFS('OB History S3'!$B:$B,$A$44,'OB History S3'!K:K, 1)</f>
        <v>5</v>
      </c>
      <c r="U44" s="2">
        <f>COUNTIFS('OB History S3'!$B:$B,$A$44,'OB History S3'!L:L, 1)</f>
        <v>5</v>
      </c>
      <c r="V44" s="2">
        <f>COUNTIFS('OB History S3'!$B:$B,$A$44,'OB History S3'!M:M, 1)</f>
        <v>1</v>
      </c>
      <c r="W44" s="2">
        <f>COUNTIFS('OB History S3'!$B:$B,$A$44,'OB History S3'!N:N, 1)</f>
        <v>5</v>
      </c>
      <c r="X44" s="2">
        <f>COUNTIFS('OB History S3'!$B:$B,$A$44,'OB History S3'!O:O, 1)</f>
        <v>3</v>
      </c>
      <c r="Y44" s="2">
        <f>COUNTIFS('OB History S3'!$B:$B,$A$44,'OB History S3'!P:P, 1)</f>
        <v>1</v>
      </c>
      <c r="Z44" s="2">
        <f>COUNTIFS('OB History S3'!$B:$B,$A$44,'OB History S3'!Q:Q, 1)</f>
        <v>3</v>
      </c>
      <c r="AA44" s="2">
        <f>COUNTIFS('OB History S3'!$B:$B,$A$44,'OB History S3'!R:R, 1)</f>
        <v>0</v>
      </c>
      <c r="AB44" s="2">
        <f>COUNTIFS('OB History S3'!$B:$B,$A$44,'OB History S3'!S:S, 1)</f>
        <v>0</v>
      </c>
      <c r="AC44" s="2">
        <f>COUNTIFS('OB History S3'!$B:$B,$A$44,'OB History S3'!T:T, 1)</f>
        <v>1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5</v>
      </c>
      <c r="AG44" s="2">
        <f>COUNTIFS('OB History S3'!$B:$B,$A$44,'OB History S3'!X:X, 1)</f>
        <v>7</v>
      </c>
      <c r="AH44" s="2">
        <f>COUNTIFS('OB History S3'!$B:$B,$A$44,'OB History S3'!Y:Y, 1)</f>
        <v>6</v>
      </c>
      <c r="AI44" s="2">
        <f>COUNTIFS('OB History S3'!$B:$B,$A$44,'OB History S3'!Z:Z, 1)</f>
        <v>4</v>
      </c>
    </row>
    <row r="45" spans="1:35" x14ac:dyDescent="0.25">
      <c r="A45" s="1" t="s">
        <v>34</v>
      </c>
      <c r="B45" s="6" t="s">
        <v>54</v>
      </c>
      <c r="C45" s="2" t="s">
        <v>70</v>
      </c>
      <c r="D45" s="5"/>
      <c r="E45" s="5"/>
      <c r="F45" s="5"/>
      <c r="G45" s="5"/>
      <c r="H45" s="12">
        <f>SUMIFS('OB History S3'!C:C,'OB History S3'!B:B,A45)</f>
        <v>84</v>
      </c>
      <c r="I45" s="4">
        <f>AVERAGEIFS('OB History S3'!C:C,'OB History S3'!B:B,A45)</f>
        <v>21</v>
      </c>
      <c r="J45" s="13">
        <f t="array" ref="J45">MAX(IF('OB History S3'!B:B=A45, 'OB History S3'!C:C))</f>
        <v>28</v>
      </c>
      <c r="K45" s="12">
        <f>COUNTIFS('OB History S3'!B:B,A45,'OB History S3'!D:D, 1)</f>
        <v>3</v>
      </c>
      <c r="L45" s="2">
        <f>COUNTIFS('OB History S3'!B:B,A45,'OB History S3'!D:D, 0)</f>
        <v>1</v>
      </c>
      <c r="M45" s="42">
        <f>LOOKUP(2, 1/('OB History S3'!$B:$B=A45), 'OB History S3'!$AD:$AD)</f>
        <v>0.75</v>
      </c>
      <c r="N45" s="12">
        <f>SUMIFS('OB History S3'!F:F,'OB History S3'!B:B,A45)</f>
        <v>9</v>
      </c>
      <c r="O45" s="2">
        <f>SUMIFS('OB History S3'!E:E,'OB History S3'!B:B,A45)-N45</f>
        <v>7</v>
      </c>
      <c r="P45" s="42">
        <f>LOOKUP(2, 1/('OB History S3'!$B:$B=A45), 'OB History S3'!$AB:$AB)</f>
        <v>0.52500000000000002</v>
      </c>
      <c r="Q45" s="12">
        <f>SUMIFS('OB History S3'!H:H,'OB History S3'!B:B,A45)</f>
        <v>36</v>
      </c>
      <c r="R45" s="2">
        <f>SUMIFS('OB History S3'!G:G,'OB History S3'!B:B,A45)-Q45</f>
        <v>26</v>
      </c>
      <c r="S45" s="42">
        <f>LOOKUP(2, 1/('OB History S3'!$B:$B=A45), 'OB History S3'!$AC:$AC)</f>
        <v>0.54999999999999993</v>
      </c>
      <c r="T45" s="2">
        <f>COUNTIFS('OB History S3'!$B:$B,$A$45,'OB History S3'!K:K, 1)</f>
        <v>1</v>
      </c>
      <c r="U45" s="2">
        <f>COUNTIFS('OB History S3'!$B:$B,$A$45,'OB History S3'!L:L, 1)</f>
        <v>1</v>
      </c>
      <c r="V45" s="2">
        <f>COUNTIFS('OB History S3'!$B:$B,$A$45,'OB History S3'!M:M, 1)</f>
        <v>2</v>
      </c>
      <c r="W45" s="2">
        <f>COUNTIFS('OB History S3'!$B:$B,$A$45,'OB History S3'!N:N, 1)</f>
        <v>0</v>
      </c>
      <c r="X45" s="2">
        <f>COUNTIFS('OB History S3'!$B:$B,$A$45,'OB History S3'!O:O, 1)</f>
        <v>0</v>
      </c>
      <c r="Y45" s="2">
        <f>COUNTIFS('OB History S3'!$B:$B,$A$45,'OB History S3'!P:P, 1)</f>
        <v>1</v>
      </c>
      <c r="Z45" s="2">
        <f>COUNTIFS('OB History S3'!$B:$B,$A$45,'OB History S3'!Q:Q, 1)</f>
        <v>0</v>
      </c>
      <c r="AA45" s="2">
        <f>COUNTIFS('OB History S3'!$B:$B,$A$45,'OB History S3'!R:R, 1)</f>
        <v>1</v>
      </c>
      <c r="AB45" s="2">
        <f>COUNTIFS('OB History S3'!$B:$B,$A$45,'OB History S3'!S:S, 1)</f>
        <v>0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0</v>
      </c>
      <c r="AG45" s="2">
        <f>COUNTIFS('OB History S3'!$B:$B,$A$45,'OB History S3'!X:X, 1)</f>
        <v>1</v>
      </c>
      <c r="AH45" s="2">
        <f>COUNTIFS('OB History S3'!$B:$B,$A$45,'OB History S3'!Y:Y, 1)</f>
        <v>2</v>
      </c>
      <c r="AI45" s="2">
        <f>COUNTIFS('OB History S3'!$B:$B,$A$45,'OB History S3'!Z:Z, 1)</f>
        <v>0</v>
      </c>
    </row>
    <row r="46" spans="1:35" x14ac:dyDescent="0.25">
      <c r="A46" s="1" t="s">
        <v>119</v>
      </c>
      <c r="B46" s="6" t="s">
        <v>54</v>
      </c>
      <c r="C46" s="2" t="s">
        <v>70</v>
      </c>
      <c r="D46" s="5">
        <v>1</v>
      </c>
      <c r="E46" s="5"/>
      <c r="F46" s="5">
        <v>1</v>
      </c>
      <c r="G46" s="5"/>
      <c r="H46" s="12">
        <f>SUMIFS('OB History S3'!C:C,'OB History S3'!B:B,A46)</f>
        <v>137</v>
      </c>
      <c r="I46" s="4">
        <f>AVERAGEIFS('OB History S3'!C:C,'OB History S3'!B:B,A46)</f>
        <v>15.222222222222221</v>
      </c>
      <c r="J46" s="13">
        <f t="array" ref="J46">MAX(IF('OB History S3'!B:B=A46, 'OB History S3'!C:C))</f>
        <v>28</v>
      </c>
      <c r="K46" s="12">
        <f>COUNTIFS('OB History S3'!B:B,A46,'OB History S3'!D:D, 1)</f>
        <v>5</v>
      </c>
      <c r="L46" s="2">
        <f>COUNTIFS('OB History S3'!B:B,A46,'OB History S3'!D:D, 0)</f>
        <v>4</v>
      </c>
      <c r="M46" s="42">
        <f>LOOKUP(2, 1/('OB History S3'!$B:$B=A46), 'OB History S3'!$AD:$AD)</f>
        <v>0.55555555555555558</v>
      </c>
      <c r="N46" s="12">
        <f>SUMIFS('OB History S3'!F:F,'OB History S3'!B:B,A46)</f>
        <v>16</v>
      </c>
      <c r="O46" s="2">
        <f>SUMIFS('OB History S3'!E:E,'OB History S3'!B:B,A46)-N46</f>
        <v>18</v>
      </c>
      <c r="P46" s="42">
        <f>LOOKUP(2, 1/('OB History S3'!$B:$B=A46), 'OB History S3'!$AB:$AB)</f>
        <v>0.44666666666666671</v>
      </c>
      <c r="Q46" s="12">
        <f>SUMIFS('OB History S3'!H:H,'OB History S3'!B:B,A46)</f>
        <v>67</v>
      </c>
      <c r="R46" s="2">
        <f>SUMIFS('OB History S3'!G:G,'OB History S3'!B:B,A46)-Q46</f>
        <v>71</v>
      </c>
      <c r="S46" s="42">
        <f>LOOKUP(2, 1/('OB History S3'!$B:$B=A46), 'OB History S3'!$AC:$AC)</f>
        <v>0.47777777777777775</v>
      </c>
      <c r="T46" s="2">
        <f>COUNTIFS('OB History S3'!$B:$B,$A$46,'OB History S3'!K:K, 1)</f>
        <v>1</v>
      </c>
      <c r="U46" s="2">
        <f>COUNTIFS('OB History S3'!$B:$B,$A$46,'OB History S3'!L:L, 1)</f>
        <v>1</v>
      </c>
      <c r="V46" s="2">
        <f>COUNTIFS('OB History S3'!$B:$B,$A$46,'OB History S3'!M:M, 1)</f>
        <v>2</v>
      </c>
      <c r="W46" s="2">
        <f>COUNTIFS('OB History S3'!$B:$B,$A$46,'OB History S3'!N:N, 1)</f>
        <v>1</v>
      </c>
      <c r="X46" s="2">
        <f>COUNTIFS('OB History S3'!$B:$B,$A$46,'OB History S3'!O:O, 1)</f>
        <v>1</v>
      </c>
      <c r="Y46" s="2">
        <f>COUNTIFS('OB History S3'!$B:$B,$A$46,'OB History S3'!P:P, 1)</f>
        <v>0</v>
      </c>
      <c r="Z46" s="2">
        <f>COUNTIFS('OB History S3'!$B:$B,$A$46,'OB History S3'!Q:Q, 1)</f>
        <v>0</v>
      </c>
      <c r="AA46" s="2">
        <f>COUNTIFS('OB History S3'!$B:$B,$A$46,'OB History S3'!R:R, 1)</f>
        <v>0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0</v>
      </c>
      <c r="AE46" s="2">
        <f>COUNTIFS('OB History S3'!$B:$B,$A$46,'OB History S3'!V:V, 1)</f>
        <v>0</v>
      </c>
      <c r="AF46" s="2">
        <f>COUNTIFS('OB History S3'!$B:$B,$A$46,'OB History S3'!W:W, 1)</f>
        <v>1</v>
      </c>
      <c r="AG46" s="2">
        <f>COUNTIFS('OB History S3'!$B:$B,$A$46,'OB History S3'!X:X, 1)</f>
        <v>3</v>
      </c>
      <c r="AH46" s="2">
        <f>COUNTIFS('OB History S3'!$B:$B,$A$46,'OB History S3'!Y:Y, 1)</f>
        <v>3</v>
      </c>
      <c r="AI46" s="2">
        <f>COUNTIFS('OB History S3'!$B:$B,$A$46,'OB History S3'!Z:Z, 1)</f>
        <v>3</v>
      </c>
    </row>
    <row r="47" spans="1:35" x14ac:dyDescent="0.25">
      <c r="A47" s="1" t="s">
        <v>15</v>
      </c>
      <c r="B47" s="2" t="s">
        <v>70</v>
      </c>
      <c r="C47" s="2" t="s">
        <v>70</v>
      </c>
      <c r="D47" s="5">
        <v>2</v>
      </c>
      <c r="E47" s="5"/>
      <c r="F47" s="5"/>
      <c r="G47" s="5"/>
      <c r="H47" s="12">
        <f>SUMIFS('OB History S3'!C:C,'OB History S3'!B:B,A47)</f>
        <v>519</v>
      </c>
      <c r="I47" s="4">
        <f>AVERAGEIFS('OB History S3'!C:C,'OB History S3'!B:B,A47)</f>
        <v>23.59090909090909</v>
      </c>
      <c r="J47" s="13">
        <f t="array" ref="J47">MAX(IF('OB History S3'!B:B=A47, 'OB History S3'!C:C))</f>
        <v>46</v>
      </c>
      <c r="K47" s="12">
        <f>COUNTIFS('OB History S3'!B:B,A47,'OB History S3'!D:D, 1)</f>
        <v>10</v>
      </c>
      <c r="L47" s="2">
        <f>COUNTIFS('OB History S3'!B:B,A47,'OB History S3'!D:D, 0)</f>
        <v>12</v>
      </c>
      <c r="M47" s="42">
        <f>LOOKUP(2, 1/('OB History S3'!$B:$B=A47), 'OB History S3'!$AD:$AD)</f>
        <v>0.45454545454545453</v>
      </c>
      <c r="N47" s="12">
        <f>SUMIFS('OB History S3'!F:F,'OB History S3'!B:B,A47)</f>
        <v>45</v>
      </c>
      <c r="O47" s="2">
        <f>SUMIFS('OB History S3'!E:E,'OB History S3'!B:B,A47)-N47</f>
        <v>45</v>
      </c>
      <c r="P47" s="42">
        <f>LOOKUP(2, 1/('OB History S3'!$B:$B=A47), 'OB History S3'!$AB:$AB)</f>
        <v>0.51363636363636367</v>
      </c>
      <c r="Q47" s="12">
        <f>SUMIFS('OB History S3'!H:H,'OB History S3'!B:B,A47)</f>
        <v>186</v>
      </c>
      <c r="R47" s="2">
        <f>SUMIFS('OB History S3'!G:G,'OB History S3'!B:B,A47)-Q47</f>
        <v>183</v>
      </c>
      <c r="S47" s="42">
        <f>LOOKUP(2, 1/('OB History S3'!$B:$B=A47), 'OB History S3'!$AC:$AC)</f>
        <v>0.51227272727272721</v>
      </c>
      <c r="T47" s="2">
        <f>COUNTIFS('OB History S3'!$B:$B,$A$47,'OB History S3'!K:K, 1)</f>
        <v>1</v>
      </c>
      <c r="U47" s="2">
        <f>COUNTIFS('OB History S3'!$B:$B,$A$47,'OB History S3'!L:L, 1)</f>
        <v>6</v>
      </c>
      <c r="V47" s="2">
        <f>COUNTIFS('OB History S3'!$B:$B,$A$47,'OB History S3'!M:M, 1)</f>
        <v>1</v>
      </c>
      <c r="W47" s="2">
        <f>COUNTIFS('OB History S3'!$B:$B,$A$47,'OB History S3'!N:N, 1)</f>
        <v>4</v>
      </c>
      <c r="X47" s="2">
        <f>COUNTIFS('OB History S3'!$B:$B,$A$47,'OB History S3'!O:O, 1)</f>
        <v>1</v>
      </c>
      <c r="Y47" s="2">
        <f>COUNTIFS('OB History S3'!$B:$B,$A$47,'OB History S3'!P:P, 1)</f>
        <v>4</v>
      </c>
      <c r="Z47" s="2">
        <f>COUNTIFS('OB History S3'!$B:$B,$A$47,'OB History S3'!Q:Q, 1)</f>
        <v>2</v>
      </c>
      <c r="AA47" s="2">
        <f>COUNTIFS('OB History S3'!$B:$B,$A$47,'OB History S3'!R:R, 1)</f>
        <v>1</v>
      </c>
      <c r="AB47" s="2">
        <f>COUNTIFS('OB History S3'!$B:$B,$A$47,'OB History S3'!S:S, 1)</f>
        <v>0</v>
      </c>
      <c r="AC47" s="2">
        <f>COUNTIFS('OB History S3'!$B:$B,$A$47,'OB History S3'!T:T, 1)</f>
        <v>1</v>
      </c>
      <c r="AD47" s="2">
        <f>COUNTIFS('OB History S3'!$B:$B,$A$47,'OB History S3'!U:U, 1)</f>
        <v>1</v>
      </c>
      <c r="AE47" s="2">
        <f>COUNTIFS('OB History S3'!$B:$B,$A$47,'OB History S3'!V:V, 1)</f>
        <v>0</v>
      </c>
      <c r="AF47" s="2">
        <f>COUNTIFS('OB History S3'!$B:$B,$A$47,'OB History S3'!W:W, 1)</f>
        <v>1</v>
      </c>
      <c r="AG47" s="2">
        <f>COUNTIFS('OB History S3'!$B:$B,$A$47,'OB History S3'!X:X, 1)</f>
        <v>7</v>
      </c>
      <c r="AH47" s="2">
        <f>COUNTIFS('OB History S3'!$B:$B,$A$47,'OB History S3'!Y:Y, 1)</f>
        <v>7</v>
      </c>
      <c r="AI47" s="2">
        <f>COUNTIFS('OB History S3'!$B:$B,$A$47,'OB History S3'!Z:Z, 1)</f>
        <v>8</v>
      </c>
    </row>
    <row r="48" spans="1:35" x14ac:dyDescent="0.25">
      <c r="A48" s="1" t="s">
        <v>249</v>
      </c>
      <c r="B48" s="2" t="s">
        <v>70</v>
      </c>
      <c r="C48" s="2" t="s">
        <v>70</v>
      </c>
      <c r="D48" s="5"/>
      <c r="E48" s="5"/>
      <c r="F48" s="5"/>
      <c r="G48" s="5"/>
      <c r="H48" s="12">
        <f>SUMIFS('OB History S3'!C:C,'OB History S3'!B:B,A48)</f>
        <v>4</v>
      </c>
      <c r="I48" s="4">
        <f>AVERAGEIFS('OB History S3'!C:C,'OB History S3'!B:B,A48)</f>
        <v>4</v>
      </c>
      <c r="J48" s="13">
        <f t="array" ref="J48">MAX(IF('OB History S3'!B:B=A48, 'OB History S3'!C:C))</f>
        <v>4</v>
      </c>
      <c r="K48" s="12">
        <f>COUNTIFS('OB History S3'!B:B,A48,'OB History S3'!D:D, 1)</f>
        <v>0</v>
      </c>
      <c r="L48" s="2">
        <f>COUNTIFS('OB History S3'!B:B,A48,'OB History S3'!D:D, 0)</f>
        <v>1</v>
      </c>
      <c r="M48" s="42">
        <f>LOOKUP(2, 1/('OB History S3'!$B:$B=A48), 'OB History S3'!$AD:$AD)</f>
        <v>0</v>
      </c>
      <c r="N48" s="12">
        <f>SUMIFS('OB History S3'!F:F,'OB History S3'!B:B,A48)</f>
        <v>0</v>
      </c>
      <c r="O48" s="2">
        <f>SUMIFS('OB History S3'!E:E,'OB History S3'!B:B,A48)-N48</f>
        <v>3</v>
      </c>
      <c r="P48" s="42">
        <f>LOOKUP(2, 1/('OB History S3'!$B:$B=A48), 'OB History S3'!$AB:$AB)</f>
        <v>0</v>
      </c>
      <c r="Q48" s="12">
        <f>SUMIFS('OB History S3'!H:H,'OB History S3'!B:B,A48)</f>
        <v>2</v>
      </c>
      <c r="R48" s="2">
        <f>SUMIFS('OB History S3'!G:G,'OB History S3'!B:B,A48)-Q48</f>
        <v>9</v>
      </c>
      <c r="S48" s="42">
        <f>LOOKUP(2, 1/('OB History S3'!$B:$B=A48), 'OB History S3'!$AC:$AC)</f>
        <v>0.18</v>
      </c>
      <c r="T48" s="2">
        <f>COUNTIFS('OB History S3'!$B:$B,$A$48,'OB History S3'!K:K, 1)</f>
        <v>0</v>
      </c>
      <c r="U48" s="2">
        <f>COUNTIFS('OB History S3'!$B:$B,$A$48,'OB History S3'!L:L, 1)</f>
        <v>0</v>
      </c>
      <c r="V48" s="2">
        <f>COUNTIFS('OB History S3'!$B:$B,$A$48,'OB History S3'!M:M, 1)</f>
        <v>0</v>
      </c>
      <c r="W48" s="2">
        <f>COUNTIFS('OB History S3'!$B:$B,$A$48,'OB History S3'!N:N, 1)</f>
        <v>0</v>
      </c>
      <c r="X48" s="2">
        <f>COUNTIFS('OB History S3'!$B:$B,$A$48,'OB History S3'!O:O, 1)</f>
        <v>0</v>
      </c>
      <c r="Y48" s="2">
        <f>COUNTIFS('OB History S3'!$B:$B,$A$48,'OB History S3'!P:P, 1)</f>
        <v>0</v>
      </c>
      <c r="Z48" s="2">
        <f>COUNTIFS('OB History S3'!$B:$B,$A$48,'OB History S3'!Q:Q, 1)</f>
        <v>0</v>
      </c>
      <c r="AA48" s="2">
        <f>COUNTIFS('OB History S3'!$B:$B,$A$48,'OB History S3'!R:R, 1)</f>
        <v>0</v>
      </c>
      <c r="AB48" s="2">
        <f>COUNTIFS('OB History S3'!$B:$B,$A$48,'OB History S3'!S:S, 1)</f>
        <v>0</v>
      </c>
      <c r="AC48" s="2">
        <f>COUNTIFS('OB History S3'!$B:$B,$A$48,'OB History S3'!T:T, 1)</f>
        <v>0</v>
      </c>
      <c r="AD48" s="2">
        <f>COUNTIFS('OB History S3'!$B:$B,$A$48,'OB History S3'!U:U, 1)</f>
        <v>0</v>
      </c>
      <c r="AE48" s="2">
        <f>COUNTIFS('OB History S3'!$B:$B,$A$48,'OB History S3'!V:V, 1)</f>
        <v>0</v>
      </c>
      <c r="AF48" s="2">
        <f>COUNTIFS('OB History S3'!$B:$B,$A$48,'OB History S3'!W:W, 1)</f>
        <v>0</v>
      </c>
      <c r="AG48" s="2">
        <f>COUNTIFS('OB History S3'!$B:$B,$A$48,'OB History S3'!X:X, 1)</f>
        <v>0</v>
      </c>
      <c r="AH48" s="2">
        <f>COUNTIFS('OB History S3'!$B:$B,$A$48,'OB History S3'!Y:Y, 1)</f>
        <v>0</v>
      </c>
      <c r="AI48" s="2">
        <f>COUNTIFS('OB History S3'!$B:$B,$A$48,'OB History S3'!Z:Z, 1)</f>
        <v>0</v>
      </c>
    </row>
    <row r="49" spans="1:35" x14ac:dyDescent="0.25">
      <c r="A49" s="1" t="s">
        <v>253</v>
      </c>
      <c r="B49" s="2" t="s">
        <v>70</v>
      </c>
      <c r="C49" s="2" t="s">
        <v>70</v>
      </c>
      <c r="D49" s="5"/>
      <c r="E49" s="5"/>
      <c r="F49" s="5">
        <v>1</v>
      </c>
      <c r="G49" s="5"/>
      <c r="H49" s="12">
        <f>SUMIFS('OB History S3'!C:C,'OB History S3'!B:B,A49)</f>
        <v>129</v>
      </c>
      <c r="I49" s="4">
        <f>AVERAGEIFS('OB History S3'!C:C,'OB History S3'!B:B,A49)</f>
        <v>11.727272727272727</v>
      </c>
      <c r="J49" s="13">
        <f t="array" ref="J49">MAX(IF('OB History S3'!B:B=A49, 'OB History S3'!C:C))</f>
        <v>22</v>
      </c>
      <c r="K49" s="12">
        <f>COUNTIFS('OB History S3'!B:B,A49,'OB History S3'!D:D, 1)</f>
        <v>6</v>
      </c>
      <c r="L49" s="2">
        <f>COUNTIFS('OB History S3'!B:B,A49,'OB History S3'!D:D, 0)</f>
        <v>5</v>
      </c>
      <c r="M49" s="42">
        <f>LOOKUP(2, 1/('OB History S3'!$B:$B=A49), 'OB History S3'!$AD:$AD)</f>
        <v>0.54545454545454541</v>
      </c>
      <c r="N49" s="12">
        <f>SUMIFS('OB History S3'!F:F,'OB History S3'!B:B,A49)</f>
        <v>24</v>
      </c>
      <c r="O49" s="2">
        <f>SUMIFS('OB History S3'!E:E,'OB History S3'!B:B,A49)-N49</f>
        <v>26</v>
      </c>
      <c r="P49" s="42">
        <f>LOOKUP(2, 1/('OB History S3'!$B:$B=A49), 'OB History S3'!$AB:$AB)</f>
        <v>0.4681818181818182</v>
      </c>
      <c r="Q49" s="12">
        <f>SUMIFS('OB History S3'!H:H,'OB History S3'!B:B,A49)</f>
        <v>100</v>
      </c>
      <c r="R49" s="2">
        <f>SUMIFS('OB History S3'!G:G,'OB History S3'!B:B,A49)-Q49</f>
        <v>112</v>
      </c>
      <c r="S49" s="42">
        <f>LOOKUP(2, 1/('OB History S3'!$B:$B=A49), 'OB History S3'!$AC:$AC)</f>
        <v>0.46545454545454545</v>
      </c>
      <c r="T49" s="2">
        <f>COUNTIFS('OB History S3'!$B:$B,$A$49,'OB History S3'!K:K, 1)</f>
        <v>3</v>
      </c>
      <c r="U49" s="2">
        <f>COUNTIFS('OB History S3'!$B:$B,$A$49,'OB History S3'!L:L, 1)</f>
        <v>2</v>
      </c>
      <c r="V49" s="2">
        <f>COUNTIFS('OB History S3'!$B:$B,$A$49,'OB History S3'!M:M, 1)</f>
        <v>2</v>
      </c>
      <c r="W49" s="2">
        <f>COUNTIFS('OB History S3'!$B:$B,$A$49,'OB History S3'!N:N, 1)</f>
        <v>3</v>
      </c>
      <c r="X49" s="2">
        <f>COUNTIFS('OB History S3'!$B:$B,$A$49,'OB History S3'!O:O, 1)</f>
        <v>1</v>
      </c>
      <c r="Y49" s="2">
        <f>COUNTIFS('OB History S3'!$B:$B,$A$49,'OB History S3'!P:P, 1)</f>
        <v>0</v>
      </c>
      <c r="Z49" s="2">
        <f>COUNTIFS('OB History S3'!$B:$B,$A$49,'OB History S3'!Q:Q, 1)</f>
        <v>0</v>
      </c>
      <c r="AA49" s="2">
        <f>COUNTIFS('OB History S3'!$B:$B,$A$49,'OB History S3'!R:R, 1)</f>
        <v>2</v>
      </c>
      <c r="AB49" s="2">
        <f>COUNTIFS('OB History S3'!$B:$B,$A$49,'OB History S3'!S:S, 1)</f>
        <v>0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2</v>
      </c>
      <c r="AG49" s="2">
        <f>COUNTIFS('OB History S3'!$B:$B,$A$49,'OB History S3'!X:X, 1)</f>
        <v>3</v>
      </c>
      <c r="AH49" s="2">
        <f>COUNTIFS('OB History S3'!$B:$B,$A$49,'OB History S3'!Y:Y, 1)</f>
        <v>4</v>
      </c>
      <c r="AI49" s="2">
        <f>COUNTIFS('OB History S3'!$B:$B,$A$49,'OB History S3'!Z:Z, 1)</f>
        <v>2</v>
      </c>
    </row>
    <row r="50" spans="1:35" x14ac:dyDescent="0.25">
      <c r="A50" s="1" t="s">
        <v>252</v>
      </c>
      <c r="B50" s="6" t="s">
        <v>70</v>
      </c>
      <c r="C50" s="2" t="s">
        <v>70</v>
      </c>
      <c r="D50" s="5"/>
      <c r="E50" s="5"/>
      <c r="F50" s="5"/>
      <c r="G50" s="5"/>
      <c r="H50" s="12">
        <f>SUMIFS('OB History S3'!C:C,'OB History S3'!B:B,A50)</f>
        <v>302</v>
      </c>
      <c r="I50" s="4">
        <f>AVERAGEIFS('OB History S3'!C:C,'OB History S3'!B:B,A50)</f>
        <v>23.23076923076923</v>
      </c>
      <c r="J50" s="13">
        <f t="array" ref="J50">MAX(IF('OB History S3'!B:B=A50, 'OB History S3'!C:C))</f>
        <v>38</v>
      </c>
      <c r="K50" s="12">
        <f>COUNTIFS('OB History S3'!B:B,A50,'OB History S3'!D:D, 1)</f>
        <v>4</v>
      </c>
      <c r="L50" s="2">
        <f>COUNTIFS('OB History S3'!B:B,A50,'OB History S3'!D:D, 0)</f>
        <v>9</v>
      </c>
      <c r="M50" s="42">
        <f>LOOKUP(2, 1/('OB History S3'!$B:$B=A50), 'OB History S3'!$AD:$AD)</f>
        <v>0.30769230769230771</v>
      </c>
      <c r="N50" s="12">
        <f>SUMIFS('OB History S3'!F:F,'OB History S3'!B:B,A50)</f>
        <v>20</v>
      </c>
      <c r="O50" s="2">
        <f>SUMIFS('OB History S3'!E:E,'OB History S3'!B:B,A50)-N50</f>
        <v>32</v>
      </c>
      <c r="P50" s="42">
        <f>LOOKUP(2, 1/('OB History S3'!$B:$B=A50), 'OB History S3'!$AB:$AB)</f>
        <v>0.37076923076923074</v>
      </c>
      <c r="Q50" s="12">
        <f>SUMIFS('OB History S3'!H:H,'OB History S3'!B:B,A50)</f>
        <v>99</v>
      </c>
      <c r="R50" s="2">
        <f>SUMIFS('OB History S3'!G:G,'OB History S3'!B:B,A50)-Q50</f>
        <v>118</v>
      </c>
      <c r="S50" s="42">
        <f>LOOKUP(2, 1/('OB History S3'!$B:$B=A50), 'OB History S3'!$AC:$AC)</f>
        <v>0.45153846153846156</v>
      </c>
      <c r="T50" s="2">
        <f>COUNTIFS('OB History S3'!$B:$B,$A$50,'OB History S3'!K:K, 1)</f>
        <v>2</v>
      </c>
      <c r="U50" s="2">
        <f>COUNTIFS('OB History S3'!$B:$B,$A$50,'OB History S3'!L:L, 1)</f>
        <v>1</v>
      </c>
      <c r="V50" s="2">
        <f>COUNTIFS('OB History S3'!$B:$B,$A$50,'OB History S3'!M:M, 1)</f>
        <v>1</v>
      </c>
      <c r="W50" s="2">
        <f>COUNTIFS('OB History S3'!$B:$B,$A$50,'OB History S3'!N:N, 1)</f>
        <v>3</v>
      </c>
      <c r="X50" s="2">
        <f>COUNTIFS('OB History S3'!$B:$B,$A$50,'OB History S3'!O:O, 1)</f>
        <v>0</v>
      </c>
      <c r="Y50" s="2">
        <f>COUNTIFS('OB History S3'!$B:$B,$A$50,'OB History S3'!P:P, 1)</f>
        <v>0</v>
      </c>
      <c r="Z50" s="2">
        <f>COUNTIFS('OB History S3'!$B:$B,$A$50,'OB History S3'!Q:Q, 1)</f>
        <v>2</v>
      </c>
      <c r="AA50" s="2">
        <f>COUNTIFS('OB History S3'!$B:$B,$A$50,'OB History S3'!R:R, 1)</f>
        <v>0</v>
      </c>
      <c r="AB50" s="2">
        <f>COUNTIFS('OB History S3'!$B:$B,$A$50,'OB History S3'!S:S, 1)</f>
        <v>0</v>
      </c>
      <c r="AC50" s="2">
        <f>COUNTIFS('OB History S3'!$B:$B,$A$50,'OB History S3'!T:T, 1)</f>
        <v>0</v>
      </c>
      <c r="AD50" s="2">
        <f>COUNTIFS('OB History S3'!$B:$B,$A$50,'OB History S3'!U:U, 1)</f>
        <v>0</v>
      </c>
      <c r="AE50" s="2">
        <f>COUNTIFS('OB History S3'!$B:$B,$A$50,'OB History S3'!V:V, 1)</f>
        <v>0</v>
      </c>
      <c r="AF50" s="2">
        <f>COUNTIFS('OB History S3'!$B:$B,$A$50,'OB History S3'!W:W, 1)</f>
        <v>2</v>
      </c>
      <c r="AG50" s="2">
        <f>COUNTIFS('OB History S3'!$B:$B,$A$50,'OB History S3'!X:X, 1)</f>
        <v>3</v>
      </c>
      <c r="AH50" s="2">
        <f>COUNTIFS('OB History S3'!$B:$B,$A$50,'OB History S3'!Y:Y, 1)</f>
        <v>3</v>
      </c>
      <c r="AI50" s="2">
        <f>COUNTIFS('OB History S3'!$B:$B,$A$50,'OB History S3'!Z:Z, 1)</f>
        <v>3</v>
      </c>
    </row>
    <row r="51" spans="1:35" x14ac:dyDescent="0.25">
      <c r="A51" s="1" t="s">
        <v>257</v>
      </c>
      <c r="B51" s="6" t="s">
        <v>70</v>
      </c>
      <c r="C51" s="2" t="s">
        <v>70</v>
      </c>
      <c r="D51" s="5"/>
      <c r="E51" s="5"/>
      <c r="F51" s="5"/>
      <c r="G51" s="5"/>
      <c r="H51" s="12">
        <f>SUMIFS('OB History S3'!C:C,'OB History S3'!B:B,A51)</f>
        <v>6</v>
      </c>
      <c r="I51" s="4">
        <f>AVERAGEIFS('OB History S3'!C:C,'OB History S3'!B:B,A51)</f>
        <v>6</v>
      </c>
      <c r="J51" s="13">
        <f t="array" ref="J51">MAX(IF('OB History S3'!B:B=A51, 'OB History S3'!C:C))</f>
        <v>6</v>
      </c>
      <c r="K51" s="12">
        <f>COUNTIFS('OB History S3'!B:B,A51,'OB History S3'!D:D, 1)</f>
        <v>1</v>
      </c>
      <c r="L51" s="2">
        <f>COUNTIFS('OB History S3'!B:B,A51,'OB History S3'!D:D, 0)</f>
        <v>0</v>
      </c>
      <c r="M51" s="42">
        <f>LOOKUP(2, 1/('OB History S3'!$B:$B=A51), 'OB History S3'!$AD:$AD)</f>
        <v>1</v>
      </c>
      <c r="N51" s="12">
        <f>SUMIFS('OB History S3'!F:F,'OB History S3'!B:B,A51)</f>
        <v>3</v>
      </c>
      <c r="O51" s="2">
        <f>SUMIFS('OB History S3'!E:E,'OB History S3'!B:B,A51)-N51</f>
        <v>2</v>
      </c>
      <c r="P51" s="42">
        <f>LOOKUP(2, 1/('OB History S3'!$B:$B=A51), 'OB History S3'!$AB:$AB)</f>
        <v>0.6</v>
      </c>
      <c r="Q51" s="12">
        <f>SUMIFS('OB History S3'!H:H,'OB History S3'!B:B,A51)</f>
        <v>11</v>
      </c>
      <c r="R51" s="2">
        <f>SUMIFS('OB History S3'!G:G,'OB History S3'!B:B,A51)-Q51</f>
        <v>11</v>
      </c>
      <c r="S51" s="42">
        <f>LOOKUP(2, 1/('OB History S3'!$B:$B=A51), 'OB History S3'!$AC:$AC)</f>
        <v>0.5</v>
      </c>
      <c r="T51" s="2">
        <f>COUNTIFS('OB History S3'!$B:$B,$A$51,'OB History S3'!K:K, 1)</f>
        <v>1</v>
      </c>
      <c r="U51" s="2">
        <f>COUNTIFS('OB History S3'!$B:$B,$A$51,'OB History S3'!L:L, 1)</f>
        <v>0</v>
      </c>
      <c r="V51" s="2">
        <f>COUNTIFS('OB History S3'!$B:$B,$A$51,'OB History S3'!M:M, 1)</f>
        <v>0</v>
      </c>
      <c r="W51" s="2">
        <f>COUNTIFS('OB History S3'!$B:$B,$A$51,'OB History S3'!N:N, 1)</f>
        <v>1</v>
      </c>
      <c r="X51" s="2">
        <f>COUNTIFS('OB History S3'!$B:$B,$A$51,'OB History S3'!O:O, 1)</f>
        <v>0</v>
      </c>
      <c r="Y51" s="2">
        <f>COUNTIFS('OB History S3'!$B:$B,$A$51,'OB History S3'!P:P, 1)</f>
        <v>0</v>
      </c>
      <c r="Z51" s="2">
        <f>COUNTIFS('OB History S3'!$B:$B,$A$51,'OB History S3'!Q:Q, 1)</f>
        <v>0</v>
      </c>
      <c r="AA51" s="2">
        <f>COUNTIFS('OB History S3'!$B:$B,$A$51,'OB History S3'!R:R, 1)</f>
        <v>0</v>
      </c>
      <c r="AB51" s="2">
        <f>COUNTIFS('OB History S3'!$B:$B,$A$51,'OB History S3'!S:S, 1)</f>
        <v>0</v>
      </c>
      <c r="AC51" s="2">
        <f>COUNTIFS('OB History S3'!$B:$B,$A$51,'OB History S3'!T:T, 1)</f>
        <v>0</v>
      </c>
      <c r="AD51" s="2">
        <f>COUNTIFS('OB History S3'!$B:$B,$A$51,'OB History S3'!U:U, 1)</f>
        <v>0</v>
      </c>
      <c r="AE51" s="2">
        <f>COUNTIFS('OB History S3'!$B:$B,$A$51,'OB History S3'!V:V, 1)</f>
        <v>0</v>
      </c>
      <c r="AF51" s="2">
        <f>COUNTIFS('OB History S3'!$B:$B,$A$51,'OB History S3'!W:W, 1)</f>
        <v>0</v>
      </c>
      <c r="AG51" s="2">
        <f>COUNTIFS('OB History S3'!$B:$B,$A$51,'OB History S3'!X:X, 1)</f>
        <v>0</v>
      </c>
      <c r="AH51" s="2">
        <f>COUNTIFS('OB History S3'!$B:$B,$A$51,'OB History S3'!Y:Y, 1)</f>
        <v>1</v>
      </c>
      <c r="AI51" s="2">
        <f>COUNTIFS('OB History S3'!$B:$B,$A$51,'OB History S3'!Z:Z, 1)</f>
        <v>0</v>
      </c>
    </row>
    <row r="52" spans="1:35" x14ac:dyDescent="0.25">
      <c r="A52" s="1" t="s">
        <v>127</v>
      </c>
      <c r="B52" s="6" t="s">
        <v>54</v>
      </c>
      <c r="C52" s="2" t="s">
        <v>70</v>
      </c>
      <c r="D52" s="5">
        <v>4</v>
      </c>
      <c r="E52" s="5"/>
      <c r="F52" s="5"/>
      <c r="G52" s="5"/>
      <c r="H52" s="12">
        <f>SUMIFS('OB History S3'!C:C,'OB History S3'!B:B,A52)</f>
        <v>819</v>
      </c>
      <c r="I52" s="4">
        <f>AVERAGEIFS('OB History S3'!C:C,'OB History S3'!B:B,A52)</f>
        <v>24.088235294117649</v>
      </c>
      <c r="J52" s="13">
        <f t="array" ref="J52">MAX(IF('OB History S3'!B:B=A52, 'OB History S3'!C:C))</f>
        <v>48</v>
      </c>
      <c r="K52" s="12">
        <f>COUNTIFS('OB History S3'!B:B,A52,'OB History S3'!D:D, 1)</f>
        <v>19</v>
      </c>
      <c r="L52" s="2">
        <f>COUNTIFS('OB History S3'!B:B,A52,'OB History S3'!D:D, 0)</f>
        <v>15</v>
      </c>
      <c r="M52" s="42">
        <f>LOOKUP(2, 1/('OB History S3'!$B:$B=A52), 'OB History S3'!$AD:$AD)</f>
        <v>0.55882352941176472</v>
      </c>
      <c r="N52" s="12">
        <f>SUMIFS('OB History S3'!F:F,'OB History S3'!B:B,A52)</f>
        <v>75</v>
      </c>
      <c r="O52" s="2">
        <f>SUMIFS('OB History S3'!E:E,'OB History S3'!B:B,A52)-N52</f>
        <v>70</v>
      </c>
      <c r="P52" s="42">
        <f>LOOKUP(2, 1/('OB History S3'!$B:$B=A52), 'OB History S3'!$AB:$AB)</f>
        <v>0.51411764705882357</v>
      </c>
      <c r="Q52" s="12">
        <f>SUMIFS('OB History S3'!H:H,'OB History S3'!B:B,A52)</f>
        <v>300</v>
      </c>
      <c r="R52" s="2">
        <f>SUMIFS('OB History S3'!G:G,'OB History S3'!B:B,A52)-Q52</f>
        <v>301</v>
      </c>
      <c r="S52" s="42">
        <f>LOOKUP(2, 1/('OB History S3'!$B:$B=A52), 'OB History S3'!$AC:$AC)</f>
        <v>0.49882352941176472</v>
      </c>
      <c r="T52" s="2">
        <f>COUNTIFS('OB History S3'!$B:$B,$A$52,'OB History S3'!K:K, 1)</f>
        <v>5</v>
      </c>
      <c r="U52" s="2">
        <f>COUNTIFS('OB History S3'!$B:$B,$A$52,'OB History S3'!L:L, 1)</f>
        <v>2</v>
      </c>
      <c r="V52" s="2">
        <f>COUNTIFS('OB History S3'!$B:$B,$A$52,'OB History S3'!M:M, 1)</f>
        <v>1</v>
      </c>
      <c r="W52" s="2">
        <f>COUNTIFS('OB History S3'!$B:$B,$A$52,'OB History S3'!N:N, 1)</f>
        <v>12</v>
      </c>
      <c r="X52" s="2">
        <f>COUNTIFS('OB History S3'!$B:$B,$A$52,'OB History S3'!O:O, 1)</f>
        <v>2</v>
      </c>
      <c r="Y52" s="2">
        <f>COUNTIFS('OB History S3'!$B:$B,$A$52,'OB History S3'!P:P, 1)</f>
        <v>2</v>
      </c>
      <c r="Z52" s="2">
        <f>COUNTIFS('OB History S3'!$B:$B,$A$52,'OB History S3'!Q:Q, 1)</f>
        <v>1</v>
      </c>
      <c r="AA52" s="2">
        <f>COUNTIFS('OB History S3'!$B:$B,$A$52,'OB History S3'!R:R, 1)</f>
        <v>2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0</v>
      </c>
      <c r="AE52" s="2">
        <f>COUNTIFS('OB History S3'!$B:$B,$A$52,'OB History S3'!V:V, 1)</f>
        <v>0</v>
      </c>
      <c r="AF52" s="2">
        <f>COUNTIFS('OB History S3'!$B:$B,$A$52,'OB History S3'!W:W, 1)</f>
        <v>6</v>
      </c>
      <c r="AG52" s="2">
        <f>COUNTIFS('OB History S3'!$B:$B,$A$52,'OB History S3'!X:X, 1)</f>
        <v>10</v>
      </c>
      <c r="AH52" s="2">
        <f>COUNTIFS('OB History S3'!$B:$B,$A$52,'OB History S3'!Y:Y, 1)</f>
        <v>16</v>
      </c>
      <c r="AI52" s="2">
        <f>COUNTIFS('OB History S3'!$B:$B,$A$52,'OB History S3'!Z:Z, 1)</f>
        <v>14</v>
      </c>
    </row>
    <row r="53" spans="1:35" x14ac:dyDescent="0.25">
      <c r="A53" s="1" t="s">
        <v>6</v>
      </c>
      <c r="B53" s="6" t="s">
        <v>98</v>
      </c>
      <c r="C53" s="2" t="s">
        <v>70</v>
      </c>
      <c r="D53" s="5">
        <v>2</v>
      </c>
      <c r="E53" s="5"/>
      <c r="F53" s="5"/>
      <c r="G53" s="5"/>
      <c r="H53" s="12">
        <f>SUMIFS('OB History S3'!C:C,'OB History S3'!B:B,A53)</f>
        <v>586</v>
      </c>
      <c r="I53" s="4">
        <f>AVERAGEIFS('OB History S3'!C:C,'OB History S3'!B:B,A53)</f>
        <v>26.636363636363637</v>
      </c>
      <c r="J53" s="13">
        <f t="array" ref="J53">MAX(IF('OB History S3'!B:B=A53, 'OB History S3'!C:C))</f>
        <v>55</v>
      </c>
      <c r="K53" s="12">
        <f>COUNTIFS('OB History S3'!B:B,A53,'OB History S3'!D:D, 1)</f>
        <v>11</v>
      </c>
      <c r="L53" s="2">
        <f>COUNTIFS('OB History S3'!B:B,A53,'OB History S3'!D:D, 0)</f>
        <v>11</v>
      </c>
      <c r="M53" s="42">
        <f>LOOKUP(2, 1/('OB History S3'!$B:$B=A53), 'OB History S3'!$AD:$AD)</f>
        <v>0.5</v>
      </c>
      <c r="N53" s="12">
        <f>SUMIFS('OB History S3'!F:F,'OB History S3'!B:B,A53)</f>
        <v>45</v>
      </c>
      <c r="O53" s="2">
        <f>SUMIFS('OB History S3'!E:E,'OB History S3'!B:B,A53)-N53</f>
        <v>46</v>
      </c>
      <c r="P53" s="42">
        <f>LOOKUP(2, 1/('OB History S3'!$B:$B=A53), 'OB History S3'!$AB:$AB)</f>
        <v>0.48863636363636365</v>
      </c>
      <c r="Q53" s="12">
        <f>SUMIFS('OB History S3'!H:H,'OB History S3'!B:B,A53)</f>
        <v>198</v>
      </c>
      <c r="R53" s="2">
        <f>SUMIFS('OB History S3'!G:G,'OB History S3'!B:B,A53)-Q53</f>
        <v>180</v>
      </c>
      <c r="S53" s="42">
        <f>LOOKUP(2, 1/('OB History S3'!$B:$B=A53), 'OB History S3'!$AC:$AC)</f>
        <v>0.52500000000000002</v>
      </c>
      <c r="T53" s="2">
        <f>COUNTIFS('OB History S3'!$B:$B,$A$53,'OB History S3'!K:K, 1)</f>
        <v>4</v>
      </c>
      <c r="U53" s="2">
        <f>COUNTIFS('OB History S3'!$B:$B,$A$53,'OB History S3'!L:L, 1)</f>
        <v>2</v>
      </c>
      <c r="V53" s="2">
        <f>COUNTIFS('OB History S3'!$B:$B,$A$53,'OB History S3'!M:M, 1)</f>
        <v>5</v>
      </c>
      <c r="W53" s="2">
        <f>COUNTIFS('OB History S3'!$B:$B,$A$53,'OB History S3'!N:N, 1)</f>
        <v>4</v>
      </c>
      <c r="X53" s="2">
        <f>COUNTIFS('OB History S3'!$B:$B,$A$53,'OB History S3'!O:O, 1)</f>
        <v>2</v>
      </c>
      <c r="Y53" s="2">
        <f>COUNTIFS('OB History S3'!$B:$B,$A$53,'OB History S3'!P:P, 1)</f>
        <v>3</v>
      </c>
      <c r="Z53" s="2">
        <f>COUNTIFS('OB History S3'!$B:$B,$A$53,'OB History S3'!Q:Q, 1)</f>
        <v>2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4</v>
      </c>
      <c r="AG53" s="2">
        <f>COUNTIFS('OB History S3'!$B:$B,$A$53,'OB History S3'!X:X, 1)</f>
        <v>4</v>
      </c>
      <c r="AH53" s="2">
        <f>COUNTIFS('OB History S3'!$B:$B,$A$53,'OB History S3'!Y:Y, 1)</f>
        <v>9</v>
      </c>
      <c r="AI53" s="2">
        <f>COUNTIFS('OB History S3'!$B:$B,$A$53,'OB History S3'!Z:Z, 1)</f>
        <v>6</v>
      </c>
    </row>
    <row r="54" spans="1:35" x14ac:dyDescent="0.25">
      <c r="A54" s="1" t="s">
        <v>16</v>
      </c>
      <c r="B54" s="6" t="s">
        <v>54</v>
      </c>
      <c r="C54" s="2" t="s">
        <v>70</v>
      </c>
      <c r="D54" s="5"/>
      <c r="E54" s="5"/>
      <c r="F54" s="5"/>
      <c r="G54" s="5"/>
      <c r="H54" s="12">
        <f>SUMIFS('OB History S3'!C:C,'OB History S3'!B:B,A54)</f>
        <v>153</v>
      </c>
      <c r="I54" s="4">
        <f>AVERAGEIFS('OB History S3'!C:C,'OB History S3'!B:B,A54)</f>
        <v>25.5</v>
      </c>
      <c r="J54" s="13">
        <f t="array" ref="J54">MAX(IF('OB History S3'!B:B=A54, 'OB History S3'!C:C))</f>
        <v>38</v>
      </c>
      <c r="K54" s="12">
        <f>COUNTIFS('OB History S3'!B:B,A54,'OB History S3'!D:D, 1)</f>
        <v>2</v>
      </c>
      <c r="L54" s="2">
        <f>COUNTIFS('OB History S3'!B:B,A54,'OB History S3'!D:D, 0)</f>
        <v>4</v>
      </c>
      <c r="M54" s="42">
        <f>LOOKUP(2, 1/('OB History S3'!$B:$B=A54), 'OB History S3'!$AD:$AD)</f>
        <v>0.33333333333333331</v>
      </c>
      <c r="N54" s="12">
        <f>SUMIFS('OB History S3'!F:F,'OB History S3'!B:B,A54)</f>
        <v>9</v>
      </c>
      <c r="O54" s="2">
        <f>SUMIFS('OB History S3'!E:E,'OB History S3'!B:B,A54)-N54</f>
        <v>15</v>
      </c>
      <c r="P54" s="42">
        <f>LOOKUP(2, 1/('OB History S3'!$B:$B=A54), 'OB History S3'!$AB:$AB)</f>
        <v>0.35000000000000003</v>
      </c>
      <c r="Q54" s="12">
        <f>SUMIFS('OB History S3'!H:H,'OB History S3'!B:B,A54)</f>
        <v>44</v>
      </c>
      <c r="R54" s="2">
        <f>SUMIFS('OB History S3'!G:G,'OB History S3'!B:B,A54)-Q54</f>
        <v>58</v>
      </c>
      <c r="S54" s="42">
        <f>LOOKUP(2, 1/('OB History S3'!$B:$B=A54), 'OB History S3'!$AC:$AC)</f>
        <v>0.41333333333333333</v>
      </c>
      <c r="T54" s="2">
        <f>COUNTIFS('OB History S3'!$B:$B,$A$54,'OB History S3'!K:K, 1)</f>
        <v>0</v>
      </c>
      <c r="U54" s="2">
        <f>COUNTIFS('OB History S3'!$B:$B,$A$54,'OB History S3'!L:L, 1)</f>
        <v>1</v>
      </c>
      <c r="V54" s="2">
        <f>COUNTIFS('OB History S3'!$B:$B,$A$54,'OB History S3'!M:M, 1)</f>
        <v>0</v>
      </c>
      <c r="W54" s="2">
        <f>COUNTIFS('OB History S3'!$B:$B,$A$54,'OB History S3'!N:N, 1)</f>
        <v>0</v>
      </c>
      <c r="X54" s="2">
        <f>COUNTIFS('OB History S3'!$B:$B,$A$54,'OB History S3'!O:O, 1)</f>
        <v>0</v>
      </c>
      <c r="Y54" s="2">
        <f>COUNTIFS('OB History S3'!$B:$B,$A$54,'OB History S3'!P:P, 1)</f>
        <v>0</v>
      </c>
      <c r="Z54" s="2">
        <f>COUNTIFS('OB History S3'!$B:$B,$A$54,'OB History S3'!Q:Q, 1)</f>
        <v>0</v>
      </c>
      <c r="AA54" s="2">
        <f>COUNTIFS('OB History S3'!$B:$B,$A$54,'OB History S3'!R:R, 1)</f>
        <v>0</v>
      </c>
      <c r="AB54" s="2">
        <f>COUNTIFS('OB History S3'!$B:$B,$A$54,'OB History S3'!S:S, 1)</f>
        <v>0</v>
      </c>
      <c r="AC54" s="2">
        <f>COUNTIFS('OB History S3'!$B:$B,$A$54,'OB History S3'!T:T, 1)</f>
        <v>1</v>
      </c>
      <c r="AD54" s="2">
        <f>COUNTIFS('OB History S3'!$B:$B,$A$54,'OB History S3'!U:U, 1)</f>
        <v>1</v>
      </c>
      <c r="AE54" s="2">
        <f>COUNTIFS('OB History S3'!$B:$B,$A$54,'OB History S3'!V:V, 1)</f>
        <v>0</v>
      </c>
      <c r="AF54" s="2">
        <f>COUNTIFS('OB History S3'!$B:$B,$A$54,'OB History S3'!W:W, 1)</f>
        <v>0</v>
      </c>
      <c r="AG54" s="2">
        <f>COUNTIFS('OB History S3'!$B:$B,$A$54,'OB History S3'!X:X, 1)</f>
        <v>3</v>
      </c>
      <c r="AH54" s="2">
        <f>COUNTIFS('OB History S3'!$B:$B,$A$54,'OB History S3'!Y:Y, 1)</f>
        <v>2</v>
      </c>
      <c r="AI54" s="2">
        <f>COUNTIFS('OB History S3'!$B:$B,$A$54,'OB History S3'!Z:Z, 1)</f>
        <v>1</v>
      </c>
    </row>
    <row r="55" spans="1:35" x14ac:dyDescent="0.25">
      <c r="A55" s="1" t="s">
        <v>90</v>
      </c>
      <c r="B55" s="6" t="s">
        <v>54</v>
      </c>
      <c r="C55" s="2" t="s">
        <v>70</v>
      </c>
      <c r="D55" s="5">
        <v>4</v>
      </c>
      <c r="E55" s="5"/>
      <c r="F55" s="5"/>
      <c r="G55" s="5"/>
      <c r="H55" s="12">
        <f>SUMIFS('OB History S3'!C:C,'OB History S3'!B:B,A55)</f>
        <v>370</v>
      </c>
      <c r="I55" s="4">
        <f>AVERAGEIFS('OB History S3'!C:C,'OB History S3'!B:B,A55)</f>
        <v>26.428571428571427</v>
      </c>
      <c r="J55" s="13">
        <f t="array" ref="J55">MAX(IF('OB History S3'!B:B=A55, 'OB History S3'!C:C))</f>
        <v>44</v>
      </c>
      <c r="K55" s="12">
        <f>COUNTIFS('OB History S3'!B:B,A55,'OB History S3'!D:D, 1)</f>
        <v>7</v>
      </c>
      <c r="L55" s="2">
        <f>COUNTIFS('OB History S3'!B:B,A55,'OB History S3'!D:D, 0)</f>
        <v>7</v>
      </c>
      <c r="M55" s="42">
        <f>LOOKUP(2, 1/('OB History S3'!$B:$B=A55), 'OB History S3'!$AD:$AD)</f>
        <v>0.5</v>
      </c>
      <c r="N55" s="12">
        <f>SUMIFS('OB History S3'!F:F,'OB History S3'!B:B,A55)</f>
        <v>32</v>
      </c>
      <c r="O55" s="2">
        <f>SUMIFS('OB History S3'!E:E,'OB History S3'!B:B,A55)-N55</f>
        <v>30</v>
      </c>
      <c r="P55" s="42">
        <f>LOOKUP(2, 1/('OB History S3'!$B:$B=A55), 'OB History S3'!$AB:$AB)</f>
        <v>0.52142857142857146</v>
      </c>
      <c r="Q55" s="12">
        <f>SUMIFS('OB History S3'!H:H,'OB History S3'!B:B,A55)</f>
        <v>134</v>
      </c>
      <c r="R55" s="2">
        <f>SUMIFS('OB History S3'!G:G,'OB History S3'!B:B,A55)-Q55</f>
        <v>124</v>
      </c>
      <c r="S55" s="42">
        <f>LOOKUP(2, 1/('OB History S3'!$B:$B=A55), 'OB History S3'!$AC:$AC)</f>
        <v>0.52642857142857147</v>
      </c>
      <c r="T55" s="2">
        <f>COUNTIFS('OB History S3'!$B:$B,$A$55,'OB History S3'!K:K, 1)</f>
        <v>2</v>
      </c>
      <c r="U55" s="2">
        <f>COUNTIFS('OB History S3'!$B:$B,$A$55,'OB History S3'!L:L, 1)</f>
        <v>2</v>
      </c>
      <c r="V55" s="2">
        <f>COUNTIFS('OB History S3'!$B:$B,$A$55,'OB History S3'!M:M, 1)</f>
        <v>2</v>
      </c>
      <c r="W55" s="2">
        <f>COUNTIFS('OB History S3'!$B:$B,$A$55,'OB History S3'!N:N, 1)</f>
        <v>3</v>
      </c>
      <c r="X55" s="2">
        <f>COUNTIFS('OB History S3'!$B:$B,$A$55,'OB History S3'!O:O, 1)</f>
        <v>2</v>
      </c>
      <c r="Y55" s="2">
        <f>COUNTIFS('OB History S3'!$B:$B,$A$55,'OB History S3'!P:P, 1)</f>
        <v>2</v>
      </c>
      <c r="Z55" s="2">
        <f>COUNTIFS('OB History S3'!$B:$B,$A$55,'OB History S3'!Q:Q, 1)</f>
        <v>0</v>
      </c>
      <c r="AA55" s="2">
        <f>COUNTIFS('OB History S3'!$B:$B,$A$55,'OB History S3'!R:R, 1)</f>
        <v>2</v>
      </c>
      <c r="AB55" s="2">
        <f>COUNTIFS('OB History S3'!$B:$B,$A$55,'OB History S3'!S:S, 1)</f>
        <v>0</v>
      </c>
      <c r="AC55" s="2">
        <f>COUNTIFS('OB History S3'!$B:$B,$A$55,'OB History S3'!T:T, 1)</f>
        <v>1</v>
      </c>
      <c r="AD55" s="2">
        <f>COUNTIFS('OB History S3'!$B:$B,$A$55,'OB History S3'!U:U, 1)</f>
        <v>0</v>
      </c>
      <c r="AE55" s="2">
        <f>COUNTIFS('OB History S3'!$B:$B,$A$55,'OB History S3'!V:V, 1)</f>
        <v>0</v>
      </c>
      <c r="AF55" s="2">
        <f>COUNTIFS('OB History S3'!$B:$B,$A$55,'OB History S3'!W:W, 1)</f>
        <v>0</v>
      </c>
      <c r="AG55" s="2">
        <f>COUNTIFS('OB History S3'!$B:$B,$A$55,'OB History S3'!X:X, 1)</f>
        <v>9</v>
      </c>
      <c r="AH55" s="2">
        <f>COUNTIFS('OB History S3'!$B:$B,$A$55,'OB History S3'!Y:Y, 1)</f>
        <v>4</v>
      </c>
      <c r="AI55" s="2">
        <f>COUNTIFS('OB History S3'!$B:$B,$A$55,'OB History S3'!Z:Z, 1)</f>
        <v>3</v>
      </c>
    </row>
    <row r="56" spans="1:35" x14ac:dyDescent="0.25">
      <c r="A56" s="1" t="s">
        <v>13</v>
      </c>
      <c r="B56" s="6" t="s">
        <v>98</v>
      </c>
      <c r="C56" s="1" t="s">
        <v>132</v>
      </c>
      <c r="D56" s="5">
        <v>2</v>
      </c>
      <c r="E56" s="5">
        <v>3</v>
      </c>
      <c r="F56" s="5"/>
      <c r="G56" s="5"/>
      <c r="H56" s="12">
        <f>SUMIFS('OB History S3'!C:C,'OB History S3'!B:B,A56)</f>
        <v>498</v>
      </c>
      <c r="I56" s="4">
        <f>AVERAGEIFS('OB History S3'!C:C,'OB History S3'!B:B,A56)</f>
        <v>23.714285714285715</v>
      </c>
      <c r="J56" s="13">
        <f t="array" ref="J56">MAX(IF('OB History S3'!B:B=A56, 'OB History S3'!C:C))</f>
        <v>47</v>
      </c>
      <c r="K56" s="12">
        <f>COUNTIFS('OB History S3'!B:B,A56,'OB History S3'!D:D, 1)</f>
        <v>7</v>
      </c>
      <c r="L56" s="2">
        <f>COUNTIFS('OB History S3'!B:B,A56,'OB History S3'!D:D, 0)</f>
        <v>14</v>
      </c>
      <c r="M56" s="42">
        <f>LOOKUP(2, 1/('OB History S3'!$B:$B=A56), 'OB History S3'!$AD:$AD)</f>
        <v>0.33333333333333331</v>
      </c>
      <c r="N56" s="12">
        <f>SUMIFS('OB History S3'!F:F,'OB History S3'!B:B,A56)</f>
        <v>39</v>
      </c>
      <c r="O56" s="2">
        <f>SUMIFS('OB History S3'!E:E,'OB History S3'!B:B,A56)-N56</f>
        <v>50</v>
      </c>
      <c r="P56" s="42">
        <f>LOOKUP(2, 1/('OB History S3'!$B:$B=A56), 'OB History S3'!$AB:$AB)</f>
        <v>0.44285714285714278</v>
      </c>
      <c r="Q56" s="12">
        <f>SUMIFS('OB History S3'!H:H,'OB History S3'!B:B,A56)</f>
        <v>175</v>
      </c>
      <c r="R56" s="2">
        <f>SUMIFS('OB History S3'!G:G,'OB History S3'!B:B,A56)-Q56</f>
        <v>199</v>
      </c>
      <c r="S56" s="42">
        <f>LOOKUP(2, 1/('OB History S3'!$B:$B=A56), 'OB History S3'!$AC:$AC)</f>
        <v>0.46714285714285708</v>
      </c>
      <c r="T56" s="2">
        <f>COUNTIFS('OB History S3'!$B:$B,$A$56,'OB History S3'!K:K, 1)</f>
        <v>4</v>
      </c>
      <c r="U56" s="2">
        <f>COUNTIFS('OB History S3'!$B:$B,$A$56,'OB History S3'!L:L, 1)</f>
        <v>1</v>
      </c>
      <c r="V56" s="2">
        <f>COUNTIFS('OB History S3'!$B:$B,$A$56,'OB History S3'!M:M, 1)</f>
        <v>1</v>
      </c>
      <c r="W56" s="2">
        <f>COUNTIFS('OB History S3'!$B:$B,$A$56,'OB History S3'!N:N, 1)</f>
        <v>4</v>
      </c>
      <c r="X56" s="2">
        <f>COUNTIFS('OB History S3'!$B:$B,$A$56,'OB History S3'!O:O, 1)</f>
        <v>0</v>
      </c>
      <c r="Y56" s="2">
        <f>COUNTIFS('OB History S3'!$B:$B,$A$56,'OB History S3'!P:P, 1)</f>
        <v>0</v>
      </c>
      <c r="Z56" s="2">
        <f>COUNTIFS('OB History S3'!$B:$B,$A$56,'OB History S3'!Q:Q, 1)</f>
        <v>1</v>
      </c>
      <c r="AA56" s="2">
        <f>COUNTIFS('OB History S3'!$B:$B,$A$56,'OB History S3'!R:R, 1)</f>
        <v>0</v>
      </c>
      <c r="AB56" s="2">
        <f>COUNTIFS('OB History S3'!$B:$B,$A$56,'OB History S3'!S:S, 1)</f>
        <v>0</v>
      </c>
      <c r="AC56" s="2">
        <f>COUNTIFS('OB History S3'!$B:$B,$A$56,'OB History S3'!T:T, 1)</f>
        <v>0</v>
      </c>
      <c r="AD56" s="2">
        <f>COUNTIFS('OB History S3'!$B:$B,$A$56,'OB History S3'!U:U, 1)</f>
        <v>1</v>
      </c>
      <c r="AE56" s="2">
        <f>COUNTIFS('OB History S3'!$B:$B,$A$56,'OB History S3'!V:V, 1)</f>
        <v>0</v>
      </c>
      <c r="AF56" s="2">
        <f>COUNTIFS('OB History S3'!$B:$B,$A$56,'OB History S3'!W:W, 1)</f>
        <v>4</v>
      </c>
      <c r="AG56" s="2">
        <f>COUNTIFS('OB History S3'!$B:$B,$A$56,'OB History S3'!X:X, 1)</f>
        <v>10</v>
      </c>
      <c r="AH56" s="2">
        <f>COUNTIFS('OB History S3'!$B:$B,$A$56,'OB History S3'!Y:Y, 1)</f>
        <v>7</v>
      </c>
      <c r="AI56" s="2">
        <f>COUNTIFS('OB History S3'!$B:$B,$A$56,'OB History S3'!Z:Z, 1)</f>
        <v>4</v>
      </c>
    </row>
    <row r="57" spans="1:35" x14ac:dyDescent="0.25">
      <c r="A57" s="1" t="s">
        <v>64</v>
      </c>
      <c r="B57" s="2" t="s">
        <v>70</v>
      </c>
      <c r="C57" s="2" t="s">
        <v>70</v>
      </c>
      <c r="D57" s="5"/>
      <c r="E57" s="5"/>
      <c r="F57" s="5"/>
      <c r="G57" s="5"/>
      <c r="H57" s="12">
        <f>SUMIFS('OB History S3'!C:C,'OB History S3'!B:B,A57)</f>
        <v>58</v>
      </c>
      <c r="I57" s="4">
        <f>AVERAGEIFS('OB History S3'!C:C,'OB History S3'!B:B,A57)</f>
        <v>11.6</v>
      </c>
      <c r="J57" s="13">
        <f t="array" ref="J57">MAX(IF('OB History S3'!B:B=A57, 'OB History S3'!C:C))</f>
        <v>24</v>
      </c>
      <c r="K57" s="12">
        <f>COUNTIFS('OB History S3'!B:B,A57,'OB History S3'!D:D, 1)</f>
        <v>1</v>
      </c>
      <c r="L57" s="2">
        <f>COUNTIFS('OB History S3'!B:B,A57,'OB History S3'!D:D, 0)</f>
        <v>4</v>
      </c>
      <c r="M57" s="42">
        <f>LOOKUP(2, 1/('OB History S3'!$B:$B=A57), 'OB History S3'!$AD:$AD)</f>
        <v>0.2</v>
      </c>
      <c r="N57" s="12">
        <f>SUMIFS('OB History S3'!F:F,'OB History S3'!B:B,A57)</f>
        <v>9</v>
      </c>
      <c r="O57" s="2">
        <f>SUMIFS('OB History S3'!E:E,'OB History S3'!B:B,A57)-N57</f>
        <v>14</v>
      </c>
      <c r="P57" s="42">
        <f>LOOKUP(2, 1/('OB History S3'!$B:$B=A57), 'OB History S3'!$AB:$AB)</f>
        <v>0.38</v>
      </c>
      <c r="Q57" s="12">
        <f>SUMIFS('OB History S3'!H:H,'OB History S3'!B:B,A57)</f>
        <v>42</v>
      </c>
      <c r="R57" s="2">
        <f>SUMIFS('OB History S3'!G:G,'OB History S3'!B:B,A57)-Q57</f>
        <v>52</v>
      </c>
      <c r="S57" s="42">
        <f>LOOKUP(2, 1/('OB History S3'!$B:$B=A57), 'OB History S3'!$AC:$AC)</f>
        <v>0.438</v>
      </c>
      <c r="T57" s="2">
        <f>COUNTIFS('OB History S3'!$B:$B,$A$57,'OB History S3'!K:K, 1)</f>
        <v>0</v>
      </c>
      <c r="U57" s="2">
        <f>COUNTIFS('OB History S3'!$B:$B,$A$57,'OB History S3'!L:L, 1)</f>
        <v>2</v>
      </c>
      <c r="V57" s="2">
        <f>COUNTIFS('OB History S3'!$B:$B,$A$57,'OB History S3'!M:M, 1)</f>
        <v>0</v>
      </c>
      <c r="W57" s="2">
        <f>COUNTIFS('OB History S3'!$B:$B,$A$57,'OB History S3'!N:N, 1)</f>
        <v>0</v>
      </c>
      <c r="X57" s="2">
        <f>COUNTIFS('OB History S3'!$B:$B,$A$57,'OB History S3'!O:O, 1)</f>
        <v>1</v>
      </c>
      <c r="Y57" s="2">
        <f>COUNTIFS('OB History S3'!$B:$B,$A$57,'OB History S3'!P:P, 1)</f>
        <v>0</v>
      </c>
      <c r="Z57" s="2">
        <f>COUNTIFS('OB History S3'!$B:$B,$A$57,'OB History S3'!Q:Q, 1)</f>
        <v>0</v>
      </c>
      <c r="AA57" s="2">
        <f>COUNTIFS('OB History S3'!$B:$B,$A$57,'OB History S3'!R:R, 1)</f>
        <v>0</v>
      </c>
      <c r="AB57" s="2">
        <f>COUNTIFS('OB History S3'!$B:$B,$A$57,'OB History S3'!S:S, 1)</f>
        <v>0</v>
      </c>
      <c r="AC57" s="2">
        <f>COUNTIFS('OB History S3'!$B:$B,$A$57,'OB History S3'!T:T, 1)</f>
        <v>0</v>
      </c>
      <c r="AD57" s="2">
        <f>COUNTIFS('OB History S3'!$B:$B,$A$57,'OB History S3'!U:U, 1)</f>
        <v>0</v>
      </c>
      <c r="AE57" s="2">
        <f>COUNTIFS('OB History S3'!$B:$B,$A$57,'OB History S3'!V:V, 1)</f>
        <v>0</v>
      </c>
      <c r="AF57" s="2">
        <f>COUNTIFS('OB History S3'!$B:$B,$A$57,'OB History S3'!W:W, 1)</f>
        <v>0</v>
      </c>
      <c r="AG57" s="2">
        <f>COUNTIFS('OB History S3'!$B:$B,$A$57,'OB History S3'!X:X, 1)</f>
        <v>2</v>
      </c>
      <c r="AH57" s="2">
        <f>COUNTIFS('OB History S3'!$B:$B,$A$57,'OB History S3'!Y:Y, 1)</f>
        <v>3</v>
      </c>
      <c r="AI57" s="2">
        <f>COUNTIFS('OB History S3'!$B:$B,$A$57,'OB History S3'!Z:Z, 1)</f>
        <v>1</v>
      </c>
    </row>
    <row r="58" spans="1:35" x14ac:dyDescent="0.25">
      <c r="A58" s="1" t="s">
        <v>4</v>
      </c>
      <c r="B58" s="6" t="s">
        <v>54</v>
      </c>
      <c r="C58" s="2" t="s">
        <v>70</v>
      </c>
      <c r="D58" s="5">
        <v>4</v>
      </c>
      <c r="E58" s="5"/>
      <c r="F58" s="5"/>
      <c r="G58" s="5"/>
      <c r="H58" s="12">
        <f>SUMIFS('OB History S3'!C:C,'OB History S3'!B:B,A58)</f>
        <v>191</v>
      </c>
      <c r="I58" s="4">
        <f>AVERAGEIFS('OB History S3'!C:C,'OB History S3'!B:B,A58)</f>
        <v>38.200000000000003</v>
      </c>
      <c r="J58" s="13">
        <f t="array" ref="J58">MAX(IF('OB History S3'!B:B=A58, 'OB History S3'!C:C))</f>
        <v>53</v>
      </c>
      <c r="K58" s="12">
        <f>COUNTIFS('OB History S3'!B:B,A58,'OB History S3'!D:D, 1)</f>
        <v>4</v>
      </c>
      <c r="L58" s="2">
        <f>COUNTIFS('OB History S3'!B:B,A58,'OB History S3'!D:D, 0)</f>
        <v>1</v>
      </c>
      <c r="M58" s="42">
        <f>LOOKUP(2, 1/('OB History S3'!$B:$B=A58), 'OB History S3'!$AD:$AD)</f>
        <v>0.8</v>
      </c>
      <c r="N58" s="12">
        <f>SUMIFS('OB History S3'!F:F,'OB History S3'!B:B,A58)</f>
        <v>14</v>
      </c>
      <c r="O58" s="2">
        <f>SUMIFS('OB History S3'!E:E,'OB History S3'!B:B,A58)-N58</f>
        <v>10</v>
      </c>
      <c r="P58" s="42">
        <f>LOOKUP(2, 1/('OB History S3'!$B:$B=A58), 'OB History S3'!$AB:$AB)</f>
        <v>0.59000000000000008</v>
      </c>
      <c r="Q58" s="12">
        <f>SUMIFS('OB History S3'!H:H,'OB History S3'!B:B,A58)</f>
        <v>55</v>
      </c>
      <c r="R58" s="2">
        <f>SUMIFS('OB History S3'!G:G,'OB History S3'!B:B,A58)-Q58</f>
        <v>40</v>
      </c>
      <c r="S58" s="42">
        <f>LOOKUP(2, 1/('OB History S3'!$B:$B=A58), 'OB History S3'!$AC:$AC)</f>
        <v>0.58600000000000008</v>
      </c>
      <c r="T58" s="2">
        <f>COUNTIFS('OB History S3'!$B:$B,$A$58,'OB History S3'!K:K, 1)</f>
        <v>3</v>
      </c>
      <c r="U58" s="2">
        <f>COUNTIFS('OB History S3'!$B:$B,$A$58,'OB History S3'!L:L, 1)</f>
        <v>0</v>
      </c>
      <c r="V58" s="2">
        <f>COUNTIFS('OB History S3'!$B:$B,$A$58,'OB History S3'!M:M, 1)</f>
        <v>1</v>
      </c>
      <c r="W58" s="2">
        <f>COUNTIFS('OB History S3'!$B:$B,$A$58,'OB History S3'!N:N, 1)</f>
        <v>2</v>
      </c>
      <c r="X58" s="2">
        <f>COUNTIFS('OB History S3'!$B:$B,$A$58,'OB History S3'!O:O, 1)</f>
        <v>2</v>
      </c>
      <c r="Y58" s="2">
        <f>COUNTIFS('OB History S3'!$B:$B,$A$58,'OB History S3'!P:P, 1)</f>
        <v>1</v>
      </c>
      <c r="Z58" s="2">
        <f>COUNTIFS('OB History S3'!$B:$B,$A$58,'OB History S3'!Q:Q, 1)</f>
        <v>0</v>
      </c>
      <c r="AA58" s="2">
        <f>COUNTIFS('OB History S3'!$B:$B,$A$58,'OB History S3'!R:R, 1)</f>
        <v>1</v>
      </c>
      <c r="AB58" s="2">
        <f>COUNTIFS('OB History S3'!$B:$B,$A$58,'OB History S3'!S:S, 1)</f>
        <v>0</v>
      </c>
      <c r="AC58" s="2">
        <f>COUNTIFS('OB History S3'!$B:$B,$A$58,'OB History S3'!T:T, 1)</f>
        <v>0</v>
      </c>
      <c r="AD58" s="2">
        <f>COUNTIFS('OB History S3'!$B:$B,$A$58,'OB History S3'!U:U, 1)</f>
        <v>0</v>
      </c>
      <c r="AE58" s="2">
        <f>COUNTIFS('OB History S3'!$B:$B,$A$58,'OB History S3'!V:V, 1)</f>
        <v>0</v>
      </c>
      <c r="AF58" s="2">
        <f>COUNTIFS('OB History S3'!$B:$B,$A$58,'OB History S3'!W:W, 1)</f>
        <v>1</v>
      </c>
      <c r="AG58" s="2">
        <f>COUNTIFS('OB History S3'!$B:$B,$A$58,'OB History S3'!X:X, 1)</f>
        <v>1</v>
      </c>
      <c r="AH58" s="2">
        <f>COUNTIFS('OB History S3'!$B:$B,$A$58,'OB History S3'!Y:Y, 1)</f>
        <v>0</v>
      </c>
      <c r="AI58" s="2">
        <f>COUNTIFS('OB History S3'!$B:$B,$A$58,'OB History S3'!Z:Z, 1)</f>
        <v>2</v>
      </c>
    </row>
    <row r="59" spans="1:35" x14ac:dyDescent="0.25">
      <c r="A59" s="1" t="s">
        <v>88</v>
      </c>
      <c r="B59" s="6" t="s">
        <v>70</v>
      </c>
      <c r="C59" s="2" t="s">
        <v>70</v>
      </c>
      <c r="D59" s="5"/>
      <c r="E59" s="5"/>
      <c r="F59" s="5"/>
      <c r="G59" s="5"/>
      <c r="H59" s="12">
        <f>SUMIFS('OB History S3'!C:C,'OB History S3'!B:B,A59)</f>
        <v>191</v>
      </c>
      <c r="I59" s="4">
        <f>AVERAGEIFS('OB History S3'!C:C,'OB History S3'!B:B,A59)</f>
        <v>19.100000000000001</v>
      </c>
      <c r="J59" s="13">
        <f t="array" ref="J59">MAX(IF('OB History S3'!B:B=A59, 'OB History S3'!C:C))</f>
        <v>37</v>
      </c>
      <c r="K59" s="12">
        <f>COUNTIFS('OB History S3'!B:B,A59,'OB History S3'!D:D, 1)</f>
        <v>6</v>
      </c>
      <c r="L59" s="2">
        <f>COUNTIFS('OB History S3'!B:B,A59,'OB History S3'!D:D, 0)</f>
        <v>4</v>
      </c>
      <c r="M59" s="42">
        <f>LOOKUP(2, 1/('OB History S3'!$B:$B=A59), 'OB History S3'!$AD:$AD)</f>
        <v>0.6</v>
      </c>
      <c r="N59" s="12">
        <f>SUMIFS('OB History S3'!F:F,'OB History S3'!B:B,A59)</f>
        <v>24</v>
      </c>
      <c r="O59" s="2">
        <f>SUMIFS('OB History S3'!E:E,'OB History S3'!B:B,A59)-N59</f>
        <v>21</v>
      </c>
      <c r="P59" s="42">
        <f>LOOKUP(2, 1/('OB History S3'!$B:$B=A59), 'OB History S3'!$AB:$AB)</f>
        <v>0.53499999999999992</v>
      </c>
      <c r="Q59" s="12">
        <f>SUMIFS('OB History S3'!H:H,'OB History S3'!B:B,A59)</f>
        <v>99</v>
      </c>
      <c r="R59" s="2">
        <f>SUMIFS('OB History S3'!G:G,'OB History S3'!B:B,A59)-Q59</f>
        <v>92</v>
      </c>
      <c r="S59" s="42">
        <f>LOOKUP(2, 1/('OB History S3'!$B:$B=A59), 'OB History S3'!$AC:$AC)</f>
        <v>0.51899999999999991</v>
      </c>
      <c r="T59" s="2">
        <f>COUNTIFS('OB History S3'!$B:$B,$A$59,'OB History S3'!K:K, 1)</f>
        <v>4</v>
      </c>
      <c r="U59" s="2">
        <f>COUNTIFS('OB History S3'!$B:$B,$A$59,'OB History S3'!L:L, 1)</f>
        <v>2</v>
      </c>
      <c r="V59" s="2">
        <f>COUNTIFS('OB History S3'!$B:$B,$A$59,'OB History S3'!M:M, 1)</f>
        <v>1</v>
      </c>
      <c r="W59" s="2">
        <f>COUNTIFS('OB History S3'!$B:$B,$A$59,'OB History S3'!N:N, 1)</f>
        <v>1</v>
      </c>
      <c r="X59" s="2">
        <f>COUNTIFS('OB History S3'!$B:$B,$A$59,'OB History S3'!O:O, 1)</f>
        <v>3</v>
      </c>
      <c r="Y59" s="2">
        <f>COUNTIFS('OB History S3'!$B:$B,$A$59,'OB History S3'!P:P, 1)</f>
        <v>1</v>
      </c>
      <c r="Z59" s="2">
        <f>COUNTIFS('OB History S3'!$B:$B,$A$59,'OB History S3'!Q:Q, 1)</f>
        <v>1</v>
      </c>
      <c r="AA59" s="2">
        <f>COUNTIFS('OB History S3'!$B:$B,$A$59,'OB History S3'!R:R, 1)</f>
        <v>0</v>
      </c>
      <c r="AB59" s="2">
        <f>COUNTIFS('OB History S3'!$B:$B,$A$59,'OB History S3'!S:S, 1)</f>
        <v>0</v>
      </c>
      <c r="AC59" s="2">
        <f>COUNTIFS('OB History S3'!$B:$B,$A$59,'OB History S3'!T:T, 1)</f>
        <v>0</v>
      </c>
      <c r="AD59" s="2">
        <f>COUNTIFS('OB History S3'!$B:$B,$A$59,'OB History S3'!U:U, 1)</f>
        <v>0</v>
      </c>
      <c r="AE59" s="2">
        <f>COUNTIFS('OB History S3'!$B:$B,$A$59,'OB History S3'!V:V, 1)</f>
        <v>0</v>
      </c>
      <c r="AF59" s="2">
        <f>COUNTIFS('OB History S3'!$B:$B,$A$59,'OB History S3'!W:W, 1)</f>
        <v>2</v>
      </c>
      <c r="AG59" s="2">
        <f>COUNTIFS('OB History S3'!$B:$B,$A$59,'OB History S3'!X:X, 1)</f>
        <v>4</v>
      </c>
      <c r="AH59" s="2">
        <f>COUNTIFS('OB History S3'!$B:$B,$A$59,'OB History S3'!Y:Y, 1)</f>
        <v>2</v>
      </c>
      <c r="AI59" s="2">
        <f>COUNTIFS('OB History S3'!$B:$B,$A$59,'OB History S3'!Z:Z, 1)</f>
        <v>3</v>
      </c>
    </row>
    <row r="60" spans="1:35" x14ac:dyDescent="0.25">
      <c r="A60" s="1" t="s">
        <v>49</v>
      </c>
      <c r="B60" s="6" t="s">
        <v>70</v>
      </c>
      <c r="C60" s="1" t="s">
        <v>70</v>
      </c>
      <c r="D60" s="5">
        <v>1</v>
      </c>
      <c r="E60" s="5"/>
      <c r="F60" s="5"/>
      <c r="G60" s="5"/>
      <c r="H60" s="12">
        <f>SUMIFS('OB History S3'!C:C,'OB History S3'!B:B,A60)</f>
        <v>136</v>
      </c>
      <c r="I60" s="4">
        <f>AVERAGEIFS('OB History S3'!C:C,'OB History S3'!B:B,A60)</f>
        <v>12.363636363636363</v>
      </c>
      <c r="J60" s="13">
        <f t="array" ref="J60">MAX(IF('OB History S3'!B:B=A60, 'OB History S3'!C:C))</f>
        <v>20</v>
      </c>
      <c r="K60" s="12">
        <f>COUNTIFS('OB History S3'!B:B,A60,'OB History S3'!D:D, 1)</f>
        <v>5</v>
      </c>
      <c r="L60" s="2">
        <f>COUNTIFS('OB History S3'!B:B,A60,'OB History S3'!D:D, 0)</f>
        <v>6</v>
      </c>
      <c r="M60" s="42">
        <f>LOOKUP(2, 1/('OB History S3'!$B:$B=A60), 'OB History S3'!$AD:$AD)</f>
        <v>0.45454545454545453</v>
      </c>
      <c r="N60" s="12">
        <f>SUMIFS('OB History S3'!F:F,'OB History S3'!B:B,A60)</f>
        <v>23</v>
      </c>
      <c r="O60" s="2">
        <f>SUMIFS('OB History S3'!E:E,'OB History S3'!B:B,A60)-N60</f>
        <v>26</v>
      </c>
      <c r="P60" s="42">
        <f>LOOKUP(2, 1/('OB History S3'!$B:$B=A60), 'OB History S3'!$AB:$AB)</f>
        <v>0.45454545454545453</v>
      </c>
      <c r="Q60" s="12">
        <f>SUMIFS('OB History S3'!H:H,'OB History S3'!B:B,A60)</f>
        <v>98</v>
      </c>
      <c r="R60" s="2">
        <f>SUMIFS('OB History S3'!G:G,'OB History S3'!B:B,A60)-Q60</f>
        <v>109</v>
      </c>
      <c r="S60" s="42">
        <f>LOOKUP(2, 1/('OB History S3'!$B:$B=A60), 'OB History S3'!$AC:$AC)</f>
        <v>0.46727272727272734</v>
      </c>
      <c r="T60" s="2">
        <f>COUNTIFS('OB History S3'!$B:$B,$A$60,'OB History S3'!K:K, 1)</f>
        <v>2</v>
      </c>
      <c r="U60" s="2">
        <f>COUNTIFS('OB History S3'!$B:$B,$A$60,'OB History S3'!L:L, 1)</f>
        <v>5</v>
      </c>
      <c r="V60" s="2">
        <f>COUNTIFS('OB History S3'!$B:$B,$A$60,'OB History S3'!M:M, 1)</f>
        <v>0</v>
      </c>
      <c r="W60" s="2">
        <f>COUNTIFS('OB History S3'!$B:$B,$A$60,'OB History S3'!N:N, 1)</f>
        <v>2</v>
      </c>
      <c r="X60" s="2">
        <f>COUNTIFS('OB History S3'!$B:$B,$A$60,'OB History S3'!O:O, 1)</f>
        <v>0</v>
      </c>
      <c r="Y60" s="2">
        <f>COUNTIFS('OB History S3'!$B:$B,$A$60,'OB History S3'!P:P, 1)</f>
        <v>0</v>
      </c>
      <c r="Z60" s="2">
        <f>COUNTIFS('OB History S3'!$B:$B,$A$60,'OB History S3'!Q:Q, 1)</f>
        <v>0</v>
      </c>
      <c r="AA60" s="2">
        <f>COUNTIFS('OB History S3'!$B:$B,$A$60,'OB History S3'!R:R, 1)</f>
        <v>0</v>
      </c>
      <c r="AB60" s="2">
        <f>COUNTIFS('OB History S3'!$B:$B,$A$60,'OB History S3'!S:S, 1)</f>
        <v>0</v>
      </c>
      <c r="AC60" s="2">
        <f>COUNTIFS('OB History S3'!$B:$B,$A$60,'OB History S3'!T:T, 1)</f>
        <v>1</v>
      </c>
      <c r="AD60" s="2">
        <f>COUNTIFS('OB History S3'!$B:$B,$A$60,'OB History S3'!U:U, 1)</f>
        <v>0</v>
      </c>
      <c r="AE60" s="2">
        <f>COUNTIFS('OB History S3'!$B:$B,$A$60,'OB History S3'!V:V, 1)</f>
        <v>0</v>
      </c>
      <c r="AF60" s="2">
        <f>COUNTIFS('OB History S3'!$B:$B,$A$60,'OB History S3'!W:W, 1)</f>
        <v>0</v>
      </c>
      <c r="AG60" s="2">
        <f>COUNTIFS('OB History S3'!$B:$B,$A$60,'OB History S3'!X:X, 1)</f>
        <v>4</v>
      </c>
      <c r="AH60" s="2">
        <f>COUNTIFS('OB History S3'!$B:$B,$A$60,'OB History S3'!Y:Y, 1)</f>
        <v>5</v>
      </c>
      <c r="AI60" s="2">
        <f>COUNTIFS('OB History S3'!$B:$B,$A$60,'OB History S3'!Z:Z, 1)</f>
        <v>4</v>
      </c>
    </row>
    <row r="61" spans="1:35" x14ac:dyDescent="0.25">
      <c r="A61" s="1" t="s">
        <v>258</v>
      </c>
      <c r="B61" s="6" t="s">
        <v>70</v>
      </c>
      <c r="C61" s="2" t="s">
        <v>70</v>
      </c>
      <c r="H61" s="12">
        <f>SUMIFS('OB History S3'!C:C,'OB History S3'!B:B,A61)</f>
        <v>17</v>
      </c>
      <c r="I61" s="4">
        <f>AVERAGEIFS('OB History S3'!C:C,'OB History S3'!B:B,A61)</f>
        <v>5.666666666666667</v>
      </c>
      <c r="J61" s="13">
        <f t="array" ref="J61">MAX(IF('OB History S3'!B:B=A61, 'OB History S3'!C:C))</f>
        <v>8</v>
      </c>
      <c r="K61" s="12">
        <f>COUNTIFS('OB History S3'!B:B,A61,'OB History S3'!D:D, 1)</f>
        <v>2</v>
      </c>
      <c r="L61" s="2">
        <f>COUNTIFS('OB History S3'!B:B,A61,'OB History S3'!D:D, 0)</f>
        <v>1</v>
      </c>
      <c r="M61" s="42">
        <f>LOOKUP(2, 1/('OB History S3'!$B:$B=A61), 'OB History S3'!$AD:$AD)</f>
        <v>0.66666666666666663</v>
      </c>
      <c r="N61" s="12">
        <f>SUMIFS('OB History S3'!F:F,'OB History S3'!B:B,A61)</f>
        <v>8</v>
      </c>
      <c r="O61" s="2">
        <f>SUMIFS('OB History S3'!E:E,'OB History S3'!B:B,A61)-N61</f>
        <v>7</v>
      </c>
      <c r="P61" s="42">
        <f>LOOKUP(2, 1/('OB History S3'!$B:$B=A61), 'OB History S3'!$AB:$AB)</f>
        <v>0.53333333333333333</v>
      </c>
      <c r="Q61" s="12">
        <f>SUMIFS('OB History S3'!H:H,'OB History S3'!B:B,A61)</f>
        <v>34</v>
      </c>
      <c r="R61" s="2">
        <f>SUMIFS('OB History S3'!G:G,'OB History S3'!B:B,A61)-Q61</f>
        <v>27</v>
      </c>
      <c r="S61" s="42">
        <f>LOOKUP(2, 1/('OB History S3'!$B:$B=A61), 'OB History S3'!$AC:$AC)</f>
        <v>0.56000000000000005</v>
      </c>
      <c r="T61" s="2">
        <f>COUNTIFS('OB History S3'!$B:$B,$A$61,'OB History S3'!K:K, 1)</f>
        <v>1</v>
      </c>
      <c r="U61" s="2">
        <f>COUNTIFS('OB History S3'!$B:$B,$A$61,'OB History S3'!L:L, 1)</f>
        <v>1</v>
      </c>
      <c r="V61" s="2">
        <f>COUNTIFS('OB History S3'!$B:$B,$A$61,'OB History S3'!M:M, 1)</f>
        <v>0</v>
      </c>
      <c r="W61" s="2">
        <f>COUNTIFS('OB History S3'!$B:$B,$A$61,'OB History S3'!N:N, 1)</f>
        <v>0</v>
      </c>
      <c r="X61" s="2">
        <f>COUNTIFS('OB History S3'!$B:$B,$A$61,'OB History S3'!O:O, 1)</f>
        <v>0</v>
      </c>
      <c r="Y61" s="2">
        <f>COUNTIFS('OB History S3'!$B:$B,$A$61,'OB History S3'!P:P, 1)</f>
        <v>0</v>
      </c>
      <c r="Z61" s="2">
        <f>COUNTIFS('OB History S3'!$B:$B,$A$61,'OB History S3'!Q:Q, 1)</f>
        <v>0</v>
      </c>
      <c r="AA61" s="2">
        <f>COUNTIFS('OB History S3'!$B:$B,$A$61,'OB History S3'!R:R, 1)</f>
        <v>0</v>
      </c>
      <c r="AB61" s="2">
        <f>COUNTIFS('OB History S3'!$B:$B,$A$61,'OB History S3'!S:S, 1)</f>
        <v>0</v>
      </c>
      <c r="AC61" s="2">
        <f>COUNTIFS('OB History S3'!$B:$B,$A$61,'OB History S3'!T:T, 1)</f>
        <v>0</v>
      </c>
      <c r="AD61" s="2">
        <f>COUNTIFS('OB History S3'!$B:$B,$A$61,'OB History S3'!U:U, 1)</f>
        <v>0</v>
      </c>
      <c r="AE61" s="2">
        <f>COUNTIFS('OB History S3'!$B:$B,$A$61,'OB History S3'!V:V, 1)</f>
        <v>0</v>
      </c>
      <c r="AF61" s="2">
        <f>COUNTIFS('OB History S3'!$B:$B,$A$61,'OB History S3'!W:W, 1)</f>
        <v>0</v>
      </c>
      <c r="AG61" s="2">
        <f>COUNTIFS('OB History S3'!$B:$B,$A$61,'OB History S3'!X:X, 1)</f>
        <v>2</v>
      </c>
      <c r="AH61" s="2">
        <f>COUNTIFS('OB History S3'!$B:$B,$A$61,'OB History S3'!Y:Y, 1)</f>
        <v>2</v>
      </c>
      <c r="AI61" s="2">
        <f>COUNTIFS('OB History S3'!$B:$B,$A$61,'OB History S3'!Z:Z, 1)</f>
        <v>2</v>
      </c>
    </row>
  </sheetData>
  <autoFilter ref="A1:AI60" xr:uid="{EEC03B8F-669F-4FC0-BA62-50F3D395660C}">
    <sortState xmlns:xlrd2="http://schemas.microsoft.com/office/spreadsheetml/2017/richdata2" ref="A2:AI60">
      <sortCondition ref="A1:A60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6"/>
  <sheetViews>
    <sheetView workbookViewId="0">
      <pane ySplit="1" topLeftCell="A587" activePane="bottomLeft" state="frozen"/>
      <selection pane="bottomLeft" activeCell="H628" sqref="H62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252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252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252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186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214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186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248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186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249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186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252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186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247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186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186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247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252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151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252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247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252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186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186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252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151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186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252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252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186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247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252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186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253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253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252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151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186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254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252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253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186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186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253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186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>
        <v>46243</v>
      </c>
      <c r="B461" t="s">
        <v>12</v>
      </c>
      <c r="C461">
        <v>35</v>
      </c>
      <c r="D461" s="40">
        <v>1</v>
      </c>
      <c r="E461">
        <v>5</v>
      </c>
      <c r="F461">
        <v>3</v>
      </c>
      <c r="G461">
        <v>21</v>
      </c>
      <c r="H461">
        <v>11</v>
      </c>
      <c r="I461">
        <v>0.6</v>
      </c>
      <c r="J461">
        <v>0.52</v>
      </c>
      <c r="K461">
        <v>0</v>
      </c>
      <c r="L461">
        <v>0</v>
      </c>
      <c r="M461">
        <v>0</v>
      </c>
      <c r="N461">
        <v>1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Y461">
        <v>0</v>
      </c>
      <c r="Z461">
        <v>0</v>
      </c>
      <c r="AA461" s="40">
        <f>AVERAGEIFS($C$2:C461, $B$2:B461, B461)</f>
        <v>24.727272727272727</v>
      </c>
      <c r="AB461" s="40">
        <f>AVERAGEIFS($I$2:I461, $B$2:B461, B461)</f>
        <v>0.54999999999999993</v>
      </c>
      <c r="AC461" s="40">
        <f>AVERAGEIFS($J$2:J461, $B$2:B461, B461)</f>
        <v>0.48818181818181811</v>
      </c>
      <c r="AD461" s="40">
        <f>AVERAGEIFS($D$2:D461, $B$2:B461, B461)</f>
        <v>0.63636363636363635</v>
      </c>
    </row>
    <row r="462" spans="1:30" x14ac:dyDescent="0.25">
      <c r="A462" s="39">
        <v>46243</v>
      </c>
      <c r="B462" t="s">
        <v>186</v>
      </c>
      <c r="C462">
        <v>24</v>
      </c>
      <c r="D462" s="40">
        <v>1</v>
      </c>
      <c r="E462">
        <v>5</v>
      </c>
      <c r="F462">
        <v>3</v>
      </c>
      <c r="G462">
        <v>21</v>
      </c>
      <c r="H462">
        <v>11</v>
      </c>
      <c r="I462">
        <v>0.6</v>
      </c>
      <c r="J462">
        <v>0.52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Y462">
        <v>0</v>
      </c>
      <c r="Z462">
        <v>0</v>
      </c>
      <c r="AA462" s="40">
        <f>AVERAGEIFS($C$2:C462, $B$2:B462, B462)</f>
        <v>13.869565217391305</v>
      </c>
      <c r="AB462" s="40">
        <f>AVERAGEIFS($I$2:I462, $B$2:B462, B462)</f>
        <v>0.60434782608695647</v>
      </c>
      <c r="AC462" s="40">
        <f>AVERAGEIFS($J$2:J462, $B$2:B462, B462)</f>
        <v>0.55260869565217385</v>
      </c>
      <c r="AD462" s="40">
        <f>AVERAGEIFS($D$2:D462, $B$2:B462, B462)</f>
        <v>0.69565217391304346</v>
      </c>
    </row>
    <row r="463" spans="1:30" x14ac:dyDescent="0.25">
      <c r="A463" s="39">
        <v>46243</v>
      </c>
      <c r="B463" t="s">
        <v>21</v>
      </c>
      <c r="C463">
        <v>25</v>
      </c>
      <c r="D463" s="40">
        <v>1</v>
      </c>
      <c r="E463">
        <v>5</v>
      </c>
      <c r="F463">
        <v>3</v>
      </c>
      <c r="G463">
        <v>21</v>
      </c>
      <c r="H463">
        <v>11</v>
      </c>
      <c r="I463">
        <v>0.6</v>
      </c>
      <c r="J463">
        <v>0.52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 s="40">
        <f>AVERAGEIFS($C$2:C463, $B$2:B463, B463)</f>
        <v>17.333333333333332</v>
      </c>
      <c r="AB463" s="40">
        <f>AVERAGEIFS($I$2:I463, $B$2:B463, B463)</f>
        <v>0.54666666666666675</v>
      </c>
      <c r="AC463" s="40">
        <f>AVERAGEIFS($J$2:J463, $B$2:B463, B463)</f>
        <v>0.49666666666666665</v>
      </c>
      <c r="AD463" s="40">
        <f>AVERAGEIFS($D$2:D463, $B$2:B463, B463)</f>
        <v>0.66666666666666663</v>
      </c>
    </row>
    <row r="464" spans="1:30" x14ac:dyDescent="0.25">
      <c r="A464" s="39">
        <v>46243</v>
      </c>
      <c r="B464" t="s">
        <v>127</v>
      </c>
      <c r="C464">
        <v>20</v>
      </c>
      <c r="D464" s="40">
        <v>1</v>
      </c>
      <c r="E464">
        <v>5</v>
      </c>
      <c r="F464">
        <v>3</v>
      </c>
      <c r="G464">
        <v>21</v>
      </c>
      <c r="H464">
        <v>11</v>
      </c>
      <c r="I464">
        <v>0.6</v>
      </c>
      <c r="J464">
        <v>0.52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Y464">
        <v>0</v>
      </c>
      <c r="Z464">
        <v>0</v>
      </c>
      <c r="AA464" s="40">
        <f>AVERAGEIFS($C$2:C464, $B$2:B464, B464)</f>
        <v>23.071428571428573</v>
      </c>
      <c r="AB464" s="40">
        <f>AVERAGEIFS($I$2:I464, $B$2:B464, B464)</f>
        <v>0.51714285714285713</v>
      </c>
      <c r="AC464" s="40">
        <f>AVERAGEIFS($J$2:J464, $B$2:B464, B464)</f>
        <v>0.50071428571428578</v>
      </c>
      <c r="AD464" s="40">
        <f>AVERAGEIFS($D$2:D464, $B$2:B464, B464)</f>
        <v>0.5714285714285714</v>
      </c>
    </row>
    <row r="465" spans="1:30" x14ac:dyDescent="0.25">
      <c r="A465" s="39">
        <v>46243</v>
      </c>
      <c r="B465" t="s">
        <v>5</v>
      </c>
      <c r="C465">
        <v>19</v>
      </c>
      <c r="D465" s="40">
        <v>1</v>
      </c>
      <c r="E465">
        <v>5</v>
      </c>
      <c r="F465">
        <v>3</v>
      </c>
      <c r="G465">
        <v>21</v>
      </c>
      <c r="H465">
        <v>11</v>
      </c>
      <c r="I465">
        <v>0.6</v>
      </c>
      <c r="J465">
        <v>0.52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1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Y465">
        <v>0</v>
      </c>
      <c r="Z465">
        <v>0</v>
      </c>
      <c r="AA465" s="40">
        <f>AVERAGEIFS($C$2:C465, $B$2:B465, B465)</f>
        <v>22.818181818181817</v>
      </c>
      <c r="AB465" s="40">
        <f>AVERAGEIFS($I$2:I465, $B$2:B465, B465)</f>
        <v>0.47272727272727266</v>
      </c>
      <c r="AC465" s="40">
        <f>AVERAGEIFS($J$2:J465, $B$2:B465, B465)</f>
        <v>0.51090909090909098</v>
      </c>
      <c r="AD465" s="40">
        <f>AVERAGEIFS($D$2:D465, $B$2:B465, B465)</f>
        <v>0.36363636363636365</v>
      </c>
    </row>
    <row r="466" spans="1:30" x14ac:dyDescent="0.25">
      <c r="A466" s="39">
        <v>46243</v>
      </c>
      <c r="B466" t="s">
        <v>46</v>
      </c>
      <c r="C466">
        <v>24</v>
      </c>
      <c r="D466" s="40">
        <v>1</v>
      </c>
      <c r="E466">
        <v>5</v>
      </c>
      <c r="F466">
        <v>3</v>
      </c>
      <c r="G466">
        <v>21</v>
      </c>
      <c r="H466">
        <v>11</v>
      </c>
      <c r="I466">
        <v>0.6</v>
      </c>
      <c r="J466">
        <v>0.52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Y466">
        <v>0</v>
      </c>
      <c r="Z466">
        <v>0</v>
      </c>
      <c r="AA466" s="40">
        <f>AVERAGEIFS($C$2:C466, $B$2:B466, B466)</f>
        <v>12.2</v>
      </c>
      <c r="AB466" s="40">
        <f>AVERAGEIFS($I$2:I466, $B$2:B466, B466)</f>
        <v>0.32</v>
      </c>
      <c r="AC466" s="40">
        <f>AVERAGEIFS($J$2:J466, $B$2:B466, B466)</f>
        <v>0.39200000000000002</v>
      </c>
      <c r="AD466" s="40">
        <f>AVERAGEIFS($D$2:D466, $B$2:B466, B466)</f>
        <v>0.4</v>
      </c>
    </row>
    <row r="467" spans="1:30" x14ac:dyDescent="0.25">
      <c r="A467" s="39">
        <v>46243</v>
      </c>
      <c r="B467" t="s">
        <v>247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11</v>
      </c>
      <c r="I467">
        <v>0.6</v>
      </c>
      <c r="J467">
        <v>0.52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Y467">
        <v>0</v>
      </c>
      <c r="Z467">
        <v>0</v>
      </c>
      <c r="AA467" s="40">
        <f>AVERAGEIFS($C$2:C467, $B$2:B467, B467)</f>
        <v>10.454545454545455</v>
      </c>
      <c r="AB467" s="40">
        <f>AVERAGEIFS($I$2:I467, $B$2:B467, B467)</f>
        <v>0.55909090909090908</v>
      </c>
      <c r="AC467" s="40">
        <f>AVERAGEIFS($J$2:J467, $B$2:B467, B467)</f>
        <v>0.54727272727272724</v>
      </c>
      <c r="AD467" s="40">
        <f>AVERAGEIFS($D$2:D467, $B$2:B467, B467)</f>
        <v>0.54545454545454541</v>
      </c>
    </row>
    <row r="468" spans="1:30" x14ac:dyDescent="0.25">
      <c r="A468" s="39">
        <v>46243</v>
      </c>
      <c r="B468" t="s">
        <v>253</v>
      </c>
      <c r="C468">
        <v>14</v>
      </c>
      <c r="D468" s="40">
        <v>1</v>
      </c>
      <c r="E468">
        <v>5</v>
      </c>
      <c r="F468">
        <v>3</v>
      </c>
      <c r="G468">
        <v>21</v>
      </c>
      <c r="H468">
        <v>11</v>
      </c>
      <c r="I468">
        <v>0.6</v>
      </c>
      <c r="J468">
        <v>0.52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 s="40">
        <f>AVERAGEIFS($C$2:C468, $B$2:B468, B468)</f>
        <v>11.4</v>
      </c>
      <c r="AB468" s="40">
        <f>AVERAGEIFS($I$2:I468, $B$2:B468, B468)</f>
        <v>0.39</v>
      </c>
      <c r="AC468" s="40">
        <f>AVERAGEIFS($J$2:J468, $B$2:B468, B468)</f>
        <v>0.41399999999999998</v>
      </c>
      <c r="AD468" s="40">
        <f>AVERAGEIFS($D$2:D468, $B$2:B468, B468)</f>
        <v>0.4</v>
      </c>
    </row>
    <row r="469" spans="1:30" x14ac:dyDescent="0.25">
      <c r="A469" s="39">
        <v>46243</v>
      </c>
      <c r="B469" t="s">
        <v>29</v>
      </c>
      <c r="C469">
        <v>14</v>
      </c>
      <c r="D469" s="40">
        <v>0</v>
      </c>
      <c r="E469">
        <v>5</v>
      </c>
      <c r="F469">
        <v>2</v>
      </c>
      <c r="G469">
        <v>21</v>
      </c>
      <c r="H469">
        <v>10</v>
      </c>
      <c r="I469">
        <v>0.4</v>
      </c>
      <c r="J469">
        <v>0.48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 s="40">
        <f>AVERAGEIFS($C$2:C469, $B$2:B469, B469)</f>
        <v>11.272727272727273</v>
      </c>
      <c r="AB469" s="40">
        <f>AVERAGEIFS($I$2:I469, $B$2:B469, B469)</f>
        <v>0.45</v>
      </c>
      <c r="AC469" s="40">
        <f>AVERAGEIFS($J$2:J469, $B$2:B469, B469)</f>
        <v>0.46727272727272734</v>
      </c>
      <c r="AD469" s="40">
        <f>AVERAGEIFS($D$2:D469, $B$2:B469, B469)</f>
        <v>0.54545454545454541</v>
      </c>
    </row>
    <row r="470" spans="1:30" x14ac:dyDescent="0.25">
      <c r="A470" s="39">
        <v>46243</v>
      </c>
      <c r="B470" t="s">
        <v>23</v>
      </c>
      <c r="C470">
        <v>11</v>
      </c>
      <c r="D470" s="40">
        <v>0</v>
      </c>
      <c r="E470">
        <v>5</v>
      </c>
      <c r="F470">
        <v>2</v>
      </c>
      <c r="G470">
        <v>21</v>
      </c>
      <c r="H470">
        <v>10</v>
      </c>
      <c r="I470">
        <v>0.4</v>
      </c>
      <c r="J470">
        <v>0.48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1</v>
      </c>
      <c r="AA470" s="40">
        <f>AVERAGEIFS($C$2:C470, $B$2:B470, B470)</f>
        <v>12.1875</v>
      </c>
      <c r="AB470" s="40">
        <f>AVERAGEIFS($I$2:I470, $B$2:B470, B470)</f>
        <v>0.50937500000000002</v>
      </c>
      <c r="AC470" s="40">
        <f>AVERAGEIFS($J$2:J470, $B$2:B470, B470)</f>
        <v>0.47437499999999999</v>
      </c>
      <c r="AD470" s="40">
        <f>AVERAGEIFS($D$2:D470, $B$2:B470, B470)</f>
        <v>0.4375</v>
      </c>
    </row>
    <row r="471" spans="1:30" x14ac:dyDescent="0.25">
      <c r="A471" s="39">
        <v>46243</v>
      </c>
      <c r="B471" t="s">
        <v>14</v>
      </c>
      <c r="C471">
        <v>30</v>
      </c>
      <c r="D471" s="40">
        <v>0</v>
      </c>
      <c r="E471">
        <v>5</v>
      </c>
      <c r="F471">
        <v>2</v>
      </c>
      <c r="G471">
        <v>21</v>
      </c>
      <c r="H471">
        <v>10</v>
      </c>
      <c r="I471">
        <v>0.4</v>
      </c>
      <c r="J471">
        <v>0.48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1</v>
      </c>
      <c r="AA471" s="40">
        <f>AVERAGEIFS($C$2:C471, $B$2:B471, B471)</f>
        <v>28.25</v>
      </c>
      <c r="AB471" s="40">
        <f>AVERAGEIFS($I$2:I471, $B$2:B471, B471)</f>
        <v>0.44999999999999996</v>
      </c>
      <c r="AC471" s="40">
        <f>AVERAGEIFS($J$2:J471, $B$2:B471, B471)</f>
        <v>0.44500000000000001</v>
      </c>
      <c r="AD471" s="40">
        <f>AVERAGEIFS($D$2:D471, $B$2:B471, B471)</f>
        <v>0.25</v>
      </c>
    </row>
    <row r="472" spans="1:30" x14ac:dyDescent="0.25">
      <c r="A472" s="39">
        <v>46243</v>
      </c>
      <c r="B472" t="s">
        <v>13</v>
      </c>
      <c r="C472">
        <v>27</v>
      </c>
      <c r="D472" s="40">
        <v>0</v>
      </c>
      <c r="E472">
        <v>5</v>
      </c>
      <c r="F472">
        <v>2</v>
      </c>
      <c r="G472">
        <v>21</v>
      </c>
      <c r="H472">
        <v>10</v>
      </c>
      <c r="I472">
        <v>0.4</v>
      </c>
      <c r="J472">
        <v>0.48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1</v>
      </c>
      <c r="AA472" s="40">
        <f>AVERAGEIFS($C$2:C472, $B$2:B472, B472)</f>
        <v>23.666666666666668</v>
      </c>
      <c r="AB472" s="40">
        <f>AVERAGEIFS($I$2:I472, $B$2:B472, B472)</f>
        <v>0.45333333333333331</v>
      </c>
      <c r="AC472" s="40">
        <f>AVERAGEIFS($J$2:J472, $B$2:B472, B472)</f>
        <v>0.46199999999999997</v>
      </c>
      <c r="AD472" s="40">
        <f>AVERAGEIFS($D$2:D472, $B$2:B472, B472)</f>
        <v>0.33333333333333331</v>
      </c>
    </row>
    <row r="473" spans="1:30" x14ac:dyDescent="0.25">
      <c r="A473" s="39">
        <v>46243</v>
      </c>
      <c r="B473" t="s">
        <v>32</v>
      </c>
      <c r="C473">
        <v>26</v>
      </c>
      <c r="D473" s="40">
        <v>0</v>
      </c>
      <c r="E473">
        <v>5</v>
      </c>
      <c r="F473">
        <v>2</v>
      </c>
      <c r="G473">
        <v>21</v>
      </c>
      <c r="H473">
        <v>10</v>
      </c>
      <c r="I473">
        <v>0.4</v>
      </c>
      <c r="J473">
        <v>0.48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 s="40">
        <f>AVERAGEIFS($C$2:C473, $B$2:B473, B473)</f>
        <v>13.625</v>
      </c>
      <c r="AB473" s="40">
        <f>AVERAGEIFS($I$2:I473, $B$2:B473, B473)</f>
        <v>0.42187500000000011</v>
      </c>
      <c r="AC473" s="40">
        <f>AVERAGEIFS($J$2:J473, $B$2:B473, B473)</f>
        <v>0.47125000000000006</v>
      </c>
      <c r="AD473" s="40">
        <f>AVERAGEIFS($D$2:D473, $B$2:B473, B473)</f>
        <v>0.4375</v>
      </c>
    </row>
    <row r="474" spans="1:30" x14ac:dyDescent="0.25">
      <c r="A474" s="39">
        <v>46243</v>
      </c>
      <c r="B474" t="s">
        <v>90</v>
      </c>
      <c r="C474">
        <v>44</v>
      </c>
      <c r="D474" s="40">
        <v>0</v>
      </c>
      <c r="E474">
        <v>5</v>
      </c>
      <c r="F474">
        <v>2</v>
      </c>
      <c r="G474">
        <v>21</v>
      </c>
      <c r="H474">
        <v>10</v>
      </c>
      <c r="I474">
        <v>0.4</v>
      </c>
      <c r="J474">
        <v>0.48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1</v>
      </c>
      <c r="AA474" s="40">
        <f>AVERAGEIFS($C$2:C474, $B$2:B474, B474)</f>
        <v>26</v>
      </c>
      <c r="AB474" s="40">
        <f>AVERAGEIFS($I$2:I474, $B$2:B474, B474)</f>
        <v>0.53749999999999998</v>
      </c>
      <c r="AC474" s="40">
        <f>AVERAGEIFS($J$2:J474, $B$2:B474, B474)</f>
        <v>0.55000000000000004</v>
      </c>
      <c r="AD474" s="40">
        <f>AVERAGEIFS($D$2:D474, $B$2:B474, B474)</f>
        <v>0.5</v>
      </c>
    </row>
    <row r="475" spans="1:30" x14ac:dyDescent="0.25">
      <c r="A475" s="39">
        <v>46243</v>
      </c>
      <c r="B475" t="s">
        <v>133</v>
      </c>
      <c r="C475">
        <v>18</v>
      </c>
      <c r="D475" s="40">
        <v>0</v>
      </c>
      <c r="E475">
        <v>5</v>
      </c>
      <c r="F475">
        <v>2</v>
      </c>
      <c r="G475">
        <v>21</v>
      </c>
      <c r="H475">
        <v>10</v>
      </c>
      <c r="I475">
        <v>0.4</v>
      </c>
      <c r="J475">
        <v>0.48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1</v>
      </c>
      <c r="AA475" s="40">
        <f>AVERAGEIFS($C$2:C475, $B$2:B475, B475)</f>
        <v>12.571428571428571</v>
      </c>
      <c r="AB475" s="40">
        <f>AVERAGEIFS($I$2:I475, $B$2:B475, B475)</f>
        <v>0.5178571428571429</v>
      </c>
      <c r="AC475" s="40">
        <f>AVERAGEIFS($J$2:J475, $B$2:B475, B475)</f>
        <v>0.50214285714285722</v>
      </c>
      <c r="AD475" s="40">
        <f>AVERAGEIFS($D$2:D475, $B$2:B475, B475)</f>
        <v>0.42857142857142855</v>
      </c>
    </row>
    <row r="476" spans="1:30" x14ac:dyDescent="0.25">
      <c r="A476" s="39">
        <v>46243</v>
      </c>
      <c r="B476" t="s">
        <v>120</v>
      </c>
      <c r="C476">
        <v>23</v>
      </c>
      <c r="D476" s="40">
        <v>0</v>
      </c>
      <c r="E476">
        <v>5</v>
      </c>
      <c r="F476">
        <v>2</v>
      </c>
      <c r="G476">
        <v>21</v>
      </c>
      <c r="H476">
        <v>10</v>
      </c>
      <c r="I476">
        <v>0.4</v>
      </c>
      <c r="J476">
        <v>0.48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1</v>
      </c>
      <c r="AA476" s="40">
        <f>AVERAGEIFS($C$2:C476, $B$2:B476, B476)</f>
        <v>15.954545454545455</v>
      </c>
      <c r="AB476" s="40">
        <f>AVERAGEIFS($I$2:I476, $B$2:B476, B476)</f>
        <v>0.49454545454545451</v>
      </c>
      <c r="AC476" s="40">
        <f>AVERAGEIFS($J$2:J476, $B$2:B476, B476)</f>
        <v>0.48636363636363633</v>
      </c>
      <c r="AD476" s="40">
        <f>AVERAGEIFS($D$2:D476, $B$2:B476, B476)</f>
        <v>0.5</v>
      </c>
    </row>
    <row r="477" spans="1:30" x14ac:dyDescent="0.25">
      <c r="A477" s="39">
        <v>46246</v>
      </c>
      <c r="B477" t="s">
        <v>90</v>
      </c>
      <c r="C477">
        <v>30</v>
      </c>
      <c r="D477" s="40">
        <v>1</v>
      </c>
      <c r="E477">
        <v>5</v>
      </c>
      <c r="F477">
        <v>3</v>
      </c>
      <c r="G477">
        <v>22</v>
      </c>
      <c r="H477">
        <v>11</v>
      </c>
      <c r="I477">
        <v>0.6</v>
      </c>
      <c r="J477">
        <v>0.5</v>
      </c>
      <c r="K477">
        <v>1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 s="40">
        <f>AVERAGEIFS($C$2:C477, $B$2:B477, B477)</f>
        <v>26.444444444444443</v>
      </c>
      <c r="AB477" s="40">
        <f>AVERAGEIFS($I$2:I477, $B$2:B477, B477)</f>
        <v>0.5444444444444444</v>
      </c>
      <c r="AC477" s="40">
        <f>AVERAGEIFS($J$2:J477, $B$2:B477, B477)</f>
        <v>0.54444444444444451</v>
      </c>
      <c r="AD477" s="40">
        <f>AVERAGEIFS($D$2:D477, $B$2:B477, B477)</f>
        <v>0.55555555555555558</v>
      </c>
    </row>
    <row r="478" spans="1:30" x14ac:dyDescent="0.25">
      <c r="A478" s="39">
        <v>46246</v>
      </c>
      <c r="B478" t="s">
        <v>120</v>
      </c>
      <c r="C478">
        <v>26</v>
      </c>
      <c r="D478" s="40">
        <v>1</v>
      </c>
      <c r="E478">
        <v>5</v>
      </c>
      <c r="F478">
        <v>3</v>
      </c>
      <c r="G478">
        <v>22</v>
      </c>
      <c r="H478">
        <v>11</v>
      </c>
      <c r="I478">
        <v>0.6</v>
      </c>
      <c r="J478">
        <v>0.5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 s="40">
        <f>AVERAGEIFS($C$2:C478, $B$2:B478, B478)</f>
        <v>16.391304347826086</v>
      </c>
      <c r="AB478" s="40">
        <f>AVERAGEIFS($I$2:I478, $B$2:B478, B478)</f>
        <v>0.49913043478260866</v>
      </c>
      <c r="AC478" s="40">
        <f>AVERAGEIFS($J$2:J478, $B$2:B478, B478)</f>
        <v>0.4869565217391304</v>
      </c>
      <c r="AD478" s="40">
        <f>AVERAGEIFS($D$2:D478, $B$2:B478, B478)</f>
        <v>0.52173913043478259</v>
      </c>
    </row>
    <row r="479" spans="1:30" x14ac:dyDescent="0.25">
      <c r="A479" s="39">
        <v>46246</v>
      </c>
      <c r="B479" t="s">
        <v>13</v>
      </c>
      <c r="C479">
        <v>24</v>
      </c>
      <c r="D479" s="40">
        <v>1</v>
      </c>
      <c r="E479">
        <v>5</v>
      </c>
      <c r="F479">
        <v>3</v>
      </c>
      <c r="G479">
        <v>22</v>
      </c>
      <c r="H479">
        <v>11</v>
      </c>
      <c r="I479">
        <v>0.6</v>
      </c>
      <c r="J479">
        <v>0.5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 s="40">
        <f>AVERAGEIFS($C$2:C479, $B$2:B479, B479)</f>
        <v>23.6875</v>
      </c>
      <c r="AB479" s="40">
        <f>AVERAGEIFS($I$2:I479, $B$2:B479, B479)</f>
        <v>0.46249999999999997</v>
      </c>
      <c r="AC479" s="40">
        <f>AVERAGEIFS($J$2:J479, $B$2:B479, B479)</f>
        <v>0.46437499999999998</v>
      </c>
      <c r="AD479" s="40">
        <f>AVERAGEIFS($D$2:D479, $B$2:B479, B479)</f>
        <v>0.375</v>
      </c>
    </row>
    <row r="480" spans="1:30" x14ac:dyDescent="0.25">
      <c r="A480" s="39">
        <v>46246</v>
      </c>
      <c r="B480" t="s">
        <v>113</v>
      </c>
      <c r="C480">
        <v>24</v>
      </c>
      <c r="D480" s="40">
        <v>1</v>
      </c>
      <c r="E480">
        <v>5</v>
      </c>
      <c r="F480">
        <v>3</v>
      </c>
      <c r="G480">
        <v>22</v>
      </c>
      <c r="H480">
        <v>11</v>
      </c>
      <c r="I480">
        <v>0.6</v>
      </c>
      <c r="J480">
        <v>0.5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 s="40">
        <f>AVERAGEIFS($C$2:C480, $B$2:B480, B480)</f>
        <v>25.875</v>
      </c>
      <c r="AB480" s="40">
        <f>AVERAGEIFS($I$2:I480, $B$2:B480, B480)</f>
        <v>0.62312499999999993</v>
      </c>
      <c r="AC480" s="40">
        <f>AVERAGEIFS($J$2:J480, $B$2:B480, B480)</f>
        <v>0.54875000000000007</v>
      </c>
      <c r="AD480" s="40">
        <f>AVERAGEIFS($D$2:D480, $B$2:B480, B480)</f>
        <v>0.75</v>
      </c>
    </row>
    <row r="481" spans="1:30" x14ac:dyDescent="0.25">
      <c r="A481" s="39">
        <v>46246</v>
      </c>
      <c r="B481" t="s">
        <v>253</v>
      </c>
      <c r="C481">
        <v>13</v>
      </c>
      <c r="D481" s="40">
        <v>1</v>
      </c>
      <c r="E481">
        <v>5</v>
      </c>
      <c r="F481">
        <v>3</v>
      </c>
      <c r="G481">
        <v>22</v>
      </c>
      <c r="H481">
        <v>11</v>
      </c>
      <c r="I481">
        <v>0.6</v>
      </c>
      <c r="J481">
        <v>0.5</v>
      </c>
      <c r="K481">
        <v>1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 s="40">
        <f>AVERAGEIFS($C$2:C481, $B$2:B481, B481)</f>
        <v>11.666666666666666</v>
      </c>
      <c r="AB481" s="40">
        <f>AVERAGEIFS($I$2:I481, $B$2:B481, B481)</f>
        <v>0.42500000000000004</v>
      </c>
      <c r="AC481" s="40">
        <f>AVERAGEIFS($J$2:J481, $B$2:B481, B481)</f>
        <v>0.42833333333333329</v>
      </c>
      <c r="AD481" s="40">
        <f>AVERAGEIFS($D$2:D481, $B$2:B481, B481)</f>
        <v>0.5</v>
      </c>
    </row>
    <row r="482" spans="1:30" x14ac:dyDescent="0.25">
      <c r="A482" s="39">
        <v>46246</v>
      </c>
      <c r="B482" t="s">
        <v>23</v>
      </c>
      <c r="C482">
        <v>11</v>
      </c>
      <c r="D482" s="40">
        <v>1</v>
      </c>
      <c r="E482">
        <v>5</v>
      </c>
      <c r="F482">
        <v>3</v>
      </c>
      <c r="G482">
        <v>22</v>
      </c>
      <c r="H482">
        <v>11</v>
      </c>
      <c r="I482">
        <v>0.6</v>
      </c>
      <c r="J482">
        <v>0.5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 s="40">
        <f>AVERAGEIFS($C$2:C482, $B$2:B482, B482)</f>
        <v>12.117647058823529</v>
      </c>
      <c r="AB482" s="40">
        <f>AVERAGEIFS($I$2:I482, $B$2:B482, B482)</f>
        <v>0.51470588235294112</v>
      </c>
      <c r="AC482" s="40">
        <f>AVERAGEIFS($J$2:J482, $B$2:B482, B482)</f>
        <v>0.47588235294117648</v>
      </c>
      <c r="AD482" s="40">
        <f>AVERAGEIFS($D$2:D482, $B$2:B482, B482)</f>
        <v>0.47058823529411764</v>
      </c>
    </row>
    <row r="483" spans="1:30" x14ac:dyDescent="0.25">
      <c r="A483" s="39">
        <v>46246</v>
      </c>
      <c r="B483" t="s">
        <v>257</v>
      </c>
      <c r="C483">
        <v>6</v>
      </c>
      <c r="D483" s="40">
        <v>1</v>
      </c>
      <c r="E483">
        <v>5</v>
      </c>
      <c r="F483">
        <v>3</v>
      </c>
      <c r="G483">
        <v>22</v>
      </c>
      <c r="H483">
        <v>11</v>
      </c>
      <c r="I483">
        <v>0.6</v>
      </c>
      <c r="J483">
        <v>0.5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 s="40">
        <f>AVERAGEIFS($C$2:C483, $B$2:B483, B483)</f>
        <v>6</v>
      </c>
      <c r="AB483" s="40">
        <f>AVERAGEIFS($I$2:I483, $B$2:B483, B483)</f>
        <v>0.6</v>
      </c>
      <c r="AC483" s="40">
        <f>AVERAGEIFS($J$2:J483, $B$2:B483, B483)</f>
        <v>0.5</v>
      </c>
      <c r="AD483" s="40">
        <f>AVERAGEIFS($D$2:D483, $B$2:B483, B483)</f>
        <v>1</v>
      </c>
    </row>
    <row r="484" spans="1:30" x14ac:dyDescent="0.25">
      <c r="A484" s="39">
        <v>46246</v>
      </c>
      <c r="B484" t="s">
        <v>15</v>
      </c>
      <c r="C484">
        <v>38</v>
      </c>
      <c r="D484" s="40">
        <v>0</v>
      </c>
      <c r="E484">
        <v>5</v>
      </c>
      <c r="F484">
        <v>2</v>
      </c>
      <c r="G484">
        <v>22</v>
      </c>
      <c r="H484">
        <v>11</v>
      </c>
      <c r="I484">
        <v>0.4</v>
      </c>
      <c r="J484">
        <v>0.5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1</v>
      </c>
      <c r="AA484" s="40">
        <f>AVERAGEIFS($C$2:C484, $B$2:B484, B484)</f>
        <v>23.176470588235293</v>
      </c>
      <c r="AB484" s="40">
        <f>AVERAGEIFS($I$2:I484, $B$2:B484, B484)</f>
        <v>0.50294117647058822</v>
      </c>
      <c r="AC484" s="40">
        <f>AVERAGEIFS($J$2:J484, $B$2:B484, B484)</f>
        <v>0.51294117647058812</v>
      </c>
      <c r="AD484" s="40">
        <f>AVERAGEIFS($D$2:D484, $B$2:B484, B484)</f>
        <v>0.41176470588235292</v>
      </c>
    </row>
    <row r="485" spans="1:30" x14ac:dyDescent="0.25">
      <c r="A485" s="39">
        <v>46246</v>
      </c>
      <c r="B485" t="s">
        <v>5</v>
      </c>
      <c r="C485">
        <v>25</v>
      </c>
      <c r="D485" s="40">
        <v>0</v>
      </c>
      <c r="E485">
        <v>5</v>
      </c>
      <c r="F485">
        <v>2</v>
      </c>
      <c r="G485">
        <v>22</v>
      </c>
      <c r="H485">
        <v>11</v>
      </c>
      <c r="I485">
        <v>0.4</v>
      </c>
      <c r="J485">
        <v>0.5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1</v>
      </c>
      <c r="AA485" s="40">
        <f>AVERAGEIFS($C$2:C485, $B$2:B485, B485)</f>
        <v>23</v>
      </c>
      <c r="AB485" s="40">
        <f>AVERAGEIFS($I$2:I485, $B$2:B485, B485)</f>
        <v>0.46666666666666662</v>
      </c>
      <c r="AC485" s="40">
        <f>AVERAGEIFS($J$2:J485, $B$2:B485, B485)</f>
        <v>0.51000000000000012</v>
      </c>
      <c r="AD485" s="40">
        <f>AVERAGEIFS($D$2:D485, $B$2:B485, B485)</f>
        <v>0.33333333333333331</v>
      </c>
    </row>
    <row r="486" spans="1:30" x14ac:dyDescent="0.25">
      <c r="A486" s="39">
        <v>46246</v>
      </c>
      <c r="B486" t="s">
        <v>186</v>
      </c>
      <c r="C486">
        <v>19</v>
      </c>
      <c r="D486" s="40">
        <v>0</v>
      </c>
      <c r="E486">
        <v>5</v>
      </c>
      <c r="F486">
        <v>2</v>
      </c>
      <c r="G486">
        <v>22</v>
      </c>
      <c r="H486">
        <v>11</v>
      </c>
      <c r="I486">
        <v>0.4</v>
      </c>
      <c r="J486">
        <v>0.5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1</v>
      </c>
      <c r="AA486" s="40">
        <f>AVERAGEIFS($C$2:C486, $B$2:B486, B486)</f>
        <v>14.083333333333334</v>
      </c>
      <c r="AB486" s="40">
        <f>AVERAGEIFS($I$2:I486, $B$2:B486, B486)</f>
        <v>0.59583333333333333</v>
      </c>
      <c r="AC486" s="40">
        <f>AVERAGEIFS($J$2:J486, $B$2:B486, B486)</f>
        <v>0.55041666666666667</v>
      </c>
      <c r="AD486" s="40">
        <f>AVERAGEIFS($D$2:D486, $B$2:B486, B486)</f>
        <v>0.66666666666666663</v>
      </c>
    </row>
    <row r="487" spans="1:30" x14ac:dyDescent="0.25">
      <c r="A487" s="39">
        <v>46246</v>
      </c>
      <c r="B487" t="s">
        <v>32</v>
      </c>
      <c r="C487">
        <v>12</v>
      </c>
      <c r="D487" s="40">
        <v>0</v>
      </c>
      <c r="E487">
        <v>5</v>
      </c>
      <c r="F487">
        <v>2</v>
      </c>
      <c r="G487">
        <v>22</v>
      </c>
      <c r="H487">
        <v>11</v>
      </c>
      <c r="I487">
        <v>0.4</v>
      </c>
      <c r="J487">
        <v>0.5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 s="40">
        <f>AVERAGEIFS($C$2:C487, $B$2:B487, B487)</f>
        <v>13.529411764705882</v>
      </c>
      <c r="AB487" s="40">
        <f>AVERAGEIFS($I$2:I487, $B$2:B487, B487)</f>
        <v>0.42058823529411776</v>
      </c>
      <c r="AC487" s="40">
        <f>AVERAGEIFS($J$2:J487, $B$2:B487, B487)</f>
        <v>0.47294117647058831</v>
      </c>
      <c r="AD487" s="40">
        <f>AVERAGEIFS($D$2:D487, $B$2:B487, B487)</f>
        <v>0.41176470588235292</v>
      </c>
    </row>
    <row r="488" spans="1:30" x14ac:dyDescent="0.25">
      <c r="A488" s="39">
        <v>46246</v>
      </c>
      <c r="B488" t="s">
        <v>111</v>
      </c>
      <c r="C488">
        <v>12</v>
      </c>
      <c r="D488" s="40">
        <v>0</v>
      </c>
      <c r="E488">
        <v>5</v>
      </c>
      <c r="F488">
        <v>2</v>
      </c>
      <c r="G488">
        <v>22</v>
      </c>
      <c r="H488">
        <v>11</v>
      </c>
      <c r="I488">
        <v>0.4</v>
      </c>
      <c r="J488">
        <v>0.5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1</v>
      </c>
      <c r="AA488" s="40">
        <f>AVERAGEIFS($C$2:C488, $B$2:B488, B488)</f>
        <v>13.916666666666666</v>
      </c>
      <c r="AB488" s="40">
        <f>AVERAGEIFS($I$2:I488, $B$2:B488, B488)</f>
        <v>0.5229166666666667</v>
      </c>
      <c r="AC488" s="40">
        <f>AVERAGEIFS($J$2:J488, $B$2:B488, B488)</f>
        <v>0.5245833333333334</v>
      </c>
      <c r="AD488" s="40">
        <f>AVERAGEIFS($D$2:D488, $B$2:B488, B488)</f>
        <v>0.5</v>
      </c>
    </row>
    <row r="489" spans="1:30" x14ac:dyDescent="0.25">
      <c r="A489" s="39">
        <v>46246</v>
      </c>
      <c r="B489" t="s">
        <v>64</v>
      </c>
      <c r="C489">
        <v>11</v>
      </c>
      <c r="D489" s="40">
        <v>0</v>
      </c>
      <c r="E489">
        <v>5</v>
      </c>
      <c r="F489">
        <v>2</v>
      </c>
      <c r="G489">
        <v>22</v>
      </c>
      <c r="H489">
        <v>11</v>
      </c>
      <c r="I489">
        <v>0.4</v>
      </c>
      <c r="J489">
        <v>0.5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1</v>
      </c>
      <c r="AA489" s="40">
        <f>AVERAGEIFS($C$2:C489, $B$2:B489, B489)</f>
        <v>13.5</v>
      </c>
      <c r="AB489" s="40">
        <f>AVERAGEIFS($I$2:I489, $B$2:B489, B489)</f>
        <v>0.375</v>
      </c>
      <c r="AC489" s="40">
        <f>AVERAGEIFS($J$2:J489, $B$2:B489, B489)</f>
        <v>0.42249999999999999</v>
      </c>
      <c r="AD489" s="40">
        <f>AVERAGEIFS($D$2:D489, $B$2:B489, B489)</f>
        <v>0.25</v>
      </c>
    </row>
    <row r="490" spans="1:30" x14ac:dyDescent="0.25">
      <c r="A490" s="39">
        <v>46246</v>
      </c>
      <c r="B490" t="s">
        <v>258</v>
      </c>
      <c r="C490">
        <v>8</v>
      </c>
      <c r="D490" s="40">
        <v>0</v>
      </c>
      <c r="E490">
        <v>5</v>
      </c>
      <c r="F490">
        <v>2</v>
      </c>
      <c r="G490">
        <v>22</v>
      </c>
      <c r="H490">
        <v>11</v>
      </c>
      <c r="I490">
        <v>0.4</v>
      </c>
      <c r="J490">
        <v>0.5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1</v>
      </c>
      <c r="AA490" s="40">
        <f>AVERAGEIFS($C$2:C490, $B$2:B490, B490)</f>
        <v>8</v>
      </c>
      <c r="AB490" s="40">
        <f>AVERAGEIFS($I$2:I490, $B$2:B490, B490)</f>
        <v>0.4</v>
      </c>
      <c r="AC490" s="40">
        <f>AVERAGEIFS($J$2:J490, $B$2:B490, B490)</f>
        <v>0.5</v>
      </c>
      <c r="AD490" s="40">
        <f>AVERAGEIFS($D$2:D490, $B$2:B490, B490)</f>
        <v>0</v>
      </c>
    </row>
    <row r="491" spans="1:30" x14ac:dyDescent="0.25">
      <c r="A491" s="39">
        <v>46248</v>
      </c>
      <c r="B491" t="s">
        <v>253</v>
      </c>
      <c r="C491">
        <v>6</v>
      </c>
      <c r="D491" s="40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1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 s="40">
        <f>AVERAGEIFS($C$2:C491, $B$2:B491, B491)</f>
        <v>10.857142857142858</v>
      </c>
      <c r="AB491" s="40">
        <f>AVERAGEIFS($I$2:I491, $B$2:B491, B491)</f>
        <v>0.47142857142857147</v>
      </c>
      <c r="AC491" s="40">
        <f>AVERAGEIFS($J$2:J491, $B$2:B491, B491)</f>
        <v>0.4514285714285714</v>
      </c>
      <c r="AD491" s="40">
        <f>AVERAGEIFS($D$2:D491, $B$2:B491, B491)</f>
        <v>0.5714285714285714</v>
      </c>
    </row>
    <row r="492" spans="1:30" x14ac:dyDescent="0.25">
      <c r="A492" s="39">
        <v>46248</v>
      </c>
      <c r="B492" t="s">
        <v>12</v>
      </c>
      <c r="C492">
        <v>21</v>
      </c>
      <c r="D492" s="40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1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 s="40">
        <f>AVERAGEIFS($C$2:C492, $B$2:B492, B492)</f>
        <v>24.416666666666668</v>
      </c>
      <c r="AB492" s="40">
        <f>AVERAGEIFS($I$2:I492, $B$2:B492, B492)</f>
        <v>0.56666666666666665</v>
      </c>
      <c r="AC492" s="40">
        <f>AVERAGEIFS($J$2:J492, $B$2:B492, B492)</f>
        <v>0.49666666666666659</v>
      </c>
      <c r="AD492" s="40">
        <f>AVERAGEIFS($D$2:D492, $B$2:B492, B492)</f>
        <v>0.66666666666666663</v>
      </c>
    </row>
    <row r="493" spans="1:30" x14ac:dyDescent="0.25">
      <c r="A493" s="39">
        <v>46248</v>
      </c>
      <c r="B493" t="s">
        <v>6</v>
      </c>
      <c r="C493">
        <v>19</v>
      </c>
      <c r="D493" s="40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1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 s="40">
        <f>AVERAGEIFS($C$2:C493, $B$2:B493, B493)</f>
        <v>27.35</v>
      </c>
      <c r="AB493" s="40">
        <f>AVERAGEIFS($I$2:I493, $B$2:B493, B493)</f>
        <v>0.495</v>
      </c>
      <c r="AC493" s="40">
        <f>AVERAGEIFS($J$2:J493, $B$2:B493, B493)</f>
        <v>0.52849999999999997</v>
      </c>
      <c r="AD493" s="40">
        <f>AVERAGEIFS($D$2:D493, $B$2:B493, B493)</f>
        <v>0.5</v>
      </c>
    </row>
    <row r="494" spans="1:30" x14ac:dyDescent="0.25">
      <c r="A494" s="39">
        <v>46248</v>
      </c>
      <c r="B494" t="s">
        <v>65</v>
      </c>
      <c r="C494">
        <v>15</v>
      </c>
      <c r="D494" s="40">
        <v>1</v>
      </c>
      <c r="E494">
        <v>4</v>
      </c>
      <c r="F494">
        <v>3</v>
      </c>
      <c r="G494">
        <v>17</v>
      </c>
      <c r="H494">
        <v>10</v>
      </c>
      <c r="I494">
        <v>0.75</v>
      </c>
      <c r="J494">
        <v>0.59</v>
      </c>
      <c r="K494">
        <v>1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 s="40">
        <f>AVERAGEIFS($C$2:C494, $B$2:B494, B494)</f>
        <v>19.916666666666668</v>
      </c>
      <c r="AB494" s="40">
        <f>AVERAGEIFS($I$2:I494, $B$2:B494, B494)</f>
        <v>0.63083333333333336</v>
      </c>
      <c r="AC494" s="40">
        <f>AVERAGEIFS($J$2:J494, $B$2:B494, B494)</f>
        <v>0.58583333333333332</v>
      </c>
      <c r="AD494" s="40">
        <f>AVERAGEIFS($D$2:D494, $B$2:B494, B494)</f>
        <v>0.75</v>
      </c>
    </row>
    <row r="495" spans="1:30" x14ac:dyDescent="0.25">
      <c r="A495" s="39">
        <v>46248</v>
      </c>
      <c r="B495" t="s">
        <v>38</v>
      </c>
      <c r="C495">
        <v>17</v>
      </c>
      <c r="D495" s="40">
        <v>1</v>
      </c>
      <c r="E495">
        <v>4</v>
      </c>
      <c r="F495">
        <v>3</v>
      </c>
      <c r="G495">
        <v>17</v>
      </c>
      <c r="H495">
        <v>10</v>
      </c>
      <c r="I495">
        <v>0.75</v>
      </c>
      <c r="J495">
        <v>0.59</v>
      </c>
      <c r="K495">
        <v>1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 s="40">
        <f>AVERAGEIFS($C$2:C495, $B$2:B495, B495)</f>
        <v>15.5</v>
      </c>
      <c r="AB495" s="40">
        <f>AVERAGEIFS($I$2:I495, $B$2:B495, B495)</f>
        <v>0.5</v>
      </c>
      <c r="AC495" s="40">
        <f>AVERAGEIFS($J$2:J495, $B$2:B495, B495)</f>
        <v>0.47</v>
      </c>
      <c r="AD495" s="40">
        <f>AVERAGEIFS($D$2:D495, $B$2:B495, B495)</f>
        <v>0.5</v>
      </c>
    </row>
    <row r="496" spans="1:30" x14ac:dyDescent="0.25">
      <c r="A496" s="39">
        <v>46248</v>
      </c>
      <c r="B496" t="s">
        <v>36</v>
      </c>
      <c r="C496">
        <v>18</v>
      </c>
      <c r="D496" s="40">
        <v>1</v>
      </c>
      <c r="E496">
        <v>4</v>
      </c>
      <c r="F496">
        <v>3</v>
      </c>
      <c r="G496">
        <v>17</v>
      </c>
      <c r="H496">
        <v>10</v>
      </c>
      <c r="I496">
        <v>0.75</v>
      </c>
      <c r="J496">
        <v>0.59</v>
      </c>
      <c r="K496">
        <v>1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 s="40">
        <f>AVERAGEIFS($C$2:C496, $B$2:B496, B496)</f>
        <v>24.333333333333332</v>
      </c>
      <c r="AB496" s="40">
        <f>AVERAGEIFS($I$2:I496, $B$2:B496, B496)</f>
        <v>0.6333333333333333</v>
      </c>
      <c r="AC496" s="40">
        <f>AVERAGEIFS($J$2:J496, $B$2:B496, B496)</f>
        <v>0.57666666666666666</v>
      </c>
      <c r="AD496" s="40">
        <f>AVERAGEIFS($D$2:D496, $B$2:B496, B496)</f>
        <v>0.66666666666666663</v>
      </c>
    </row>
    <row r="497" spans="1:30" x14ac:dyDescent="0.25">
      <c r="A497" s="39">
        <v>46248</v>
      </c>
      <c r="B497" t="s">
        <v>110</v>
      </c>
      <c r="C497">
        <v>8</v>
      </c>
      <c r="D497" s="40">
        <v>1</v>
      </c>
      <c r="E497">
        <v>4</v>
      </c>
      <c r="F497">
        <v>3</v>
      </c>
      <c r="G497">
        <v>17</v>
      </c>
      <c r="H497">
        <v>10</v>
      </c>
      <c r="I497">
        <v>0.75</v>
      </c>
      <c r="J497">
        <v>0.59</v>
      </c>
      <c r="K497">
        <v>1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 s="40">
        <f>AVERAGEIFS($C$2:C497, $B$2:B497, B497)</f>
        <v>7</v>
      </c>
      <c r="AB497" s="40">
        <f>AVERAGEIFS($I$2:I497, $B$2:B497, B497)</f>
        <v>0.75</v>
      </c>
      <c r="AC497" s="40">
        <f>AVERAGEIFS($J$2:J497, $B$2:B497, B497)</f>
        <v>0.59499999999999997</v>
      </c>
      <c r="AD497" s="40">
        <f>AVERAGEIFS($D$2:D497, $B$2:B497, B497)</f>
        <v>1</v>
      </c>
    </row>
    <row r="498" spans="1:30" x14ac:dyDescent="0.25">
      <c r="A498" s="39">
        <v>46248</v>
      </c>
      <c r="B498" t="s">
        <v>5</v>
      </c>
      <c r="C498">
        <v>11</v>
      </c>
      <c r="D498" s="40">
        <v>1</v>
      </c>
      <c r="E498">
        <v>4</v>
      </c>
      <c r="F498">
        <v>3</v>
      </c>
      <c r="G498">
        <v>17</v>
      </c>
      <c r="H498">
        <v>10</v>
      </c>
      <c r="I498">
        <v>0.75</v>
      </c>
      <c r="J498">
        <v>0.59</v>
      </c>
      <c r="K498">
        <v>1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 s="40">
        <f>AVERAGEIFS($C$2:C498, $B$2:B498, B498)</f>
        <v>22.076923076923077</v>
      </c>
      <c r="AB498" s="40">
        <f>AVERAGEIFS($I$2:I498, $B$2:B498, B498)</f>
        <v>0.48846153846153845</v>
      </c>
      <c r="AC498" s="40">
        <f>AVERAGEIFS($J$2:J498, $B$2:B498, B498)</f>
        <v>0.51615384615384619</v>
      </c>
      <c r="AD498" s="40">
        <f>AVERAGEIFS($D$2:D498, $B$2:B498, B498)</f>
        <v>0.38461538461538464</v>
      </c>
    </row>
    <row r="499" spans="1:30" x14ac:dyDescent="0.25">
      <c r="A499" s="39">
        <v>46248</v>
      </c>
      <c r="B499" t="s">
        <v>120</v>
      </c>
      <c r="C499">
        <v>11</v>
      </c>
      <c r="D499" s="40">
        <v>0</v>
      </c>
      <c r="E499">
        <v>4</v>
      </c>
      <c r="F499">
        <v>1</v>
      </c>
      <c r="G499">
        <v>17</v>
      </c>
      <c r="H499">
        <v>7</v>
      </c>
      <c r="I499">
        <v>0.25</v>
      </c>
      <c r="J499">
        <v>0.41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f>AVERAGEIFS($C$2:C499, $B$2:B499, B499)</f>
        <v>16.166666666666668</v>
      </c>
      <c r="AB499" s="40">
        <f>AVERAGEIFS($I$2:I499, $B$2:B499, B499)</f>
        <v>0.48874999999999996</v>
      </c>
      <c r="AC499" s="40">
        <f>AVERAGEIFS($J$2:J499, $B$2:B499, B499)</f>
        <v>0.48374999999999996</v>
      </c>
      <c r="AD499" s="40">
        <f>AVERAGEIFS($D$2:D499, $B$2:B499, B499)</f>
        <v>0.5</v>
      </c>
    </row>
    <row r="500" spans="1:30" x14ac:dyDescent="0.25">
      <c r="A500" s="39">
        <v>46248</v>
      </c>
      <c r="B500" t="s">
        <v>15</v>
      </c>
      <c r="C500">
        <v>17</v>
      </c>
      <c r="D500" s="40">
        <v>0</v>
      </c>
      <c r="E500">
        <v>4</v>
      </c>
      <c r="F500">
        <v>1</v>
      </c>
      <c r="G500">
        <v>17</v>
      </c>
      <c r="H500">
        <v>7</v>
      </c>
      <c r="I500">
        <v>0.25</v>
      </c>
      <c r="J500">
        <v>0.41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f>AVERAGEIFS($C$2:C500, $B$2:B500, B500)</f>
        <v>22.833333333333332</v>
      </c>
      <c r="AB500" s="40">
        <f>AVERAGEIFS($I$2:I500, $B$2:B500, B500)</f>
        <v>0.48888888888888893</v>
      </c>
      <c r="AC500" s="40">
        <f>AVERAGEIFS($J$2:J500, $B$2:B500, B500)</f>
        <v>0.50722222222222213</v>
      </c>
      <c r="AD500" s="40">
        <f>AVERAGEIFS($D$2:D500, $B$2:B500, B500)</f>
        <v>0.3888888888888889</v>
      </c>
    </row>
    <row r="501" spans="1:30" x14ac:dyDescent="0.25">
      <c r="A501" s="39">
        <v>46248</v>
      </c>
      <c r="B501" t="s">
        <v>90</v>
      </c>
      <c r="C501">
        <v>9</v>
      </c>
      <c r="D501" s="40">
        <v>0</v>
      </c>
      <c r="E501">
        <v>4</v>
      </c>
      <c r="F501">
        <v>1</v>
      </c>
      <c r="G501">
        <v>17</v>
      </c>
      <c r="H501">
        <v>7</v>
      </c>
      <c r="I501">
        <v>0.25</v>
      </c>
      <c r="J501">
        <v>0.41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f>AVERAGEIFS($C$2:C501, $B$2:B501, B501)</f>
        <v>24.7</v>
      </c>
      <c r="AB501" s="40">
        <f>AVERAGEIFS($I$2:I501, $B$2:B501, B501)</f>
        <v>0.5149999999999999</v>
      </c>
      <c r="AC501" s="40">
        <f>AVERAGEIFS($J$2:J501, $B$2:B501, B501)</f>
        <v>0.53100000000000003</v>
      </c>
      <c r="AD501" s="40">
        <f>AVERAGEIFS($D$2:D501, $B$2:B501, B501)</f>
        <v>0.5</v>
      </c>
    </row>
    <row r="502" spans="1:30" x14ac:dyDescent="0.25">
      <c r="A502" s="39">
        <v>46248</v>
      </c>
      <c r="B502" t="s">
        <v>113</v>
      </c>
      <c r="C502">
        <v>13</v>
      </c>
      <c r="D502" s="40">
        <v>0</v>
      </c>
      <c r="E502">
        <v>4</v>
      </c>
      <c r="F502">
        <v>1</v>
      </c>
      <c r="G502">
        <v>17</v>
      </c>
      <c r="H502">
        <v>7</v>
      </c>
      <c r="I502">
        <v>0.25</v>
      </c>
      <c r="J502">
        <v>0.41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f>AVERAGEIFS($C$2:C502, $B$2:B502, B502)</f>
        <v>25.117647058823529</v>
      </c>
      <c r="AB502" s="40">
        <f>AVERAGEIFS($I$2:I502, $B$2:B502, B502)</f>
        <v>0.6011764705882352</v>
      </c>
      <c r="AC502" s="40">
        <f>AVERAGEIFS($J$2:J502, $B$2:B502, B502)</f>
        <v>0.5405882352941177</v>
      </c>
      <c r="AD502" s="40">
        <f>AVERAGEIFS($D$2:D502, $B$2:B502, B502)</f>
        <v>0.70588235294117652</v>
      </c>
    </row>
    <row r="503" spans="1:30" x14ac:dyDescent="0.25">
      <c r="A503" s="39">
        <v>46248</v>
      </c>
      <c r="B503" t="s">
        <v>17</v>
      </c>
      <c r="C503">
        <v>9</v>
      </c>
      <c r="D503" s="40">
        <v>0</v>
      </c>
      <c r="E503">
        <v>4</v>
      </c>
      <c r="F503">
        <v>1</v>
      </c>
      <c r="G503">
        <v>17</v>
      </c>
      <c r="H503">
        <v>7</v>
      </c>
      <c r="I503">
        <v>0.25</v>
      </c>
      <c r="J503">
        <v>0.41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f>AVERAGEIFS($C$2:C503, $B$2:B503, B503)</f>
        <v>10.545454545454545</v>
      </c>
      <c r="AB503" s="40">
        <f>AVERAGEIFS($I$2:I503, $B$2:B503, B503)</f>
        <v>0.5</v>
      </c>
      <c r="AC503" s="40">
        <f>AVERAGEIFS($J$2:J503, $B$2:B503, B503)</f>
        <v>0.48636363636363633</v>
      </c>
      <c r="AD503" s="40">
        <f>AVERAGEIFS($D$2:D503, $B$2:B503, B503)</f>
        <v>0.45454545454545453</v>
      </c>
    </row>
    <row r="504" spans="1:30" x14ac:dyDescent="0.25">
      <c r="A504" s="39">
        <v>46248</v>
      </c>
      <c r="B504" t="s">
        <v>18</v>
      </c>
      <c r="C504">
        <v>4</v>
      </c>
      <c r="D504" s="40">
        <v>0</v>
      </c>
      <c r="E504">
        <v>4</v>
      </c>
      <c r="F504">
        <v>1</v>
      </c>
      <c r="G504">
        <v>17</v>
      </c>
      <c r="H504">
        <v>7</v>
      </c>
      <c r="I504">
        <v>0.25</v>
      </c>
      <c r="J504">
        <v>0.41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f>AVERAGEIFS($C$2:C504, $B$2:B504, B504)</f>
        <v>19.571428571428573</v>
      </c>
      <c r="AB504" s="40">
        <f>AVERAGEIFS($I$2:I504, $B$2:B504, B504)</f>
        <v>0.34285714285714286</v>
      </c>
      <c r="AC504" s="40">
        <f>AVERAGEIFS($J$2:J504, $B$2:B504, B504)</f>
        <v>0.43714285714285717</v>
      </c>
      <c r="AD504" s="40">
        <f>AVERAGEIFS($D$2:D504, $B$2:B504, B504)</f>
        <v>0.14285714285714285</v>
      </c>
    </row>
    <row r="505" spans="1:30" x14ac:dyDescent="0.25">
      <c r="A505" s="39">
        <v>46248</v>
      </c>
      <c r="B505" t="s">
        <v>32</v>
      </c>
      <c r="C505">
        <v>10</v>
      </c>
      <c r="D505" s="40">
        <v>0</v>
      </c>
      <c r="E505">
        <v>4</v>
      </c>
      <c r="F505">
        <v>1</v>
      </c>
      <c r="G505">
        <v>17</v>
      </c>
      <c r="H505">
        <v>7</v>
      </c>
      <c r="I505">
        <v>0.25</v>
      </c>
      <c r="J505">
        <v>0.41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f>AVERAGEIFS($C$2:C505, $B$2:B505, B505)</f>
        <v>13.333333333333334</v>
      </c>
      <c r="AB505" s="40">
        <f>AVERAGEIFS($I$2:I505, $B$2:B505, B505)</f>
        <v>0.4111111111111112</v>
      </c>
      <c r="AC505" s="40">
        <f>AVERAGEIFS($J$2:J505, $B$2:B505, B505)</f>
        <v>0.4694444444444445</v>
      </c>
      <c r="AD505" s="40">
        <f>AVERAGEIFS($D$2:D505, $B$2:B505, B505)</f>
        <v>0.3888888888888889</v>
      </c>
    </row>
    <row r="506" spans="1:30" x14ac:dyDescent="0.25">
      <c r="A506" s="39">
        <v>46248</v>
      </c>
      <c r="B506" t="s">
        <v>13</v>
      </c>
      <c r="C506">
        <v>16</v>
      </c>
      <c r="D506" s="40">
        <v>0</v>
      </c>
      <c r="E506">
        <v>4</v>
      </c>
      <c r="F506">
        <v>1</v>
      </c>
      <c r="G506">
        <v>17</v>
      </c>
      <c r="H506">
        <v>7</v>
      </c>
      <c r="I506">
        <v>0.25</v>
      </c>
      <c r="J506">
        <v>0.41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23.235294117647058</v>
      </c>
      <c r="AB506" s="40">
        <f>AVERAGEIFS($I$2:I506, $B$2:B506, B506)</f>
        <v>0.44999999999999996</v>
      </c>
      <c r="AC506" s="40">
        <f>AVERAGEIFS($J$2:J506, $B$2:B506, B506)</f>
        <v>0.4611764705882353</v>
      </c>
      <c r="AD506" s="40">
        <f>AVERAGEIFS($D$2:D506, $B$2:B506, B506)</f>
        <v>0.35294117647058826</v>
      </c>
    </row>
    <row r="507" spans="1:30" x14ac:dyDescent="0.25">
      <c r="A507" s="39">
        <v>46250</v>
      </c>
      <c r="B507" t="s">
        <v>120</v>
      </c>
      <c r="C507">
        <v>22</v>
      </c>
      <c r="D507" s="40">
        <v>0</v>
      </c>
      <c r="E507">
        <v>5</v>
      </c>
      <c r="F507">
        <v>2</v>
      </c>
      <c r="G507">
        <v>21</v>
      </c>
      <c r="H507">
        <v>9</v>
      </c>
      <c r="I507">
        <v>0.4</v>
      </c>
      <c r="J507">
        <v>0.43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 s="40">
        <f>AVERAGEIFS($C$2:C507, $B$2:B507, B507)</f>
        <v>16.399999999999999</v>
      </c>
      <c r="AB507" s="40">
        <f>AVERAGEIFS($I$2:I507, $B$2:B507, B507)</f>
        <v>0.48519999999999996</v>
      </c>
      <c r="AC507" s="40">
        <f>AVERAGEIFS($J$2:J507, $B$2:B507, B507)</f>
        <v>0.48159999999999997</v>
      </c>
      <c r="AD507" s="40">
        <f>AVERAGEIFS($D$2:D507, $B$2:B507, B507)</f>
        <v>0.48</v>
      </c>
    </row>
    <row r="508" spans="1:30" x14ac:dyDescent="0.25">
      <c r="A508" s="39">
        <v>46250</v>
      </c>
      <c r="B508" t="s">
        <v>13</v>
      </c>
      <c r="C508">
        <v>32</v>
      </c>
      <c r="D508" s="40">
        <v>0</v>
      </c>
      <c r="E508">
        <v>5</v>
      </c>
      <c r="F508">
        <v>2</v>
      </c>
      <c r="G508">
        <v>21</v>
      </c>
      <c r="H508">
        <v>9</v>
      </c>
      <c r="I508">
        <v>0.4</v>
      </c>
      <c r="J508">
        <v>0.43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 s="40">
        <f>AVERAGEIFS($C$2:C508, $B$2:B508, B508)</f>
        <v>23.722222222222221</v>
      </c>
      <c r="AB508" s="40">
        <f>AVERAGEIFS($I$2:I508, $B$2:B508, B508)</f>
        <v>0.44722222222222219</v>
      </c>
      <c r="AC508" s="40">
        <f>AVERAGEIFS($J$2:J508, $B$2:B508, B508)</f>
        <v>0.45944444444444443</v>
      </c>
      <c r="AD508" s="40">
        <f>AVERAGEIFS($D$2:D508, $B$2:B508, B508)</f>
        <v>0.33333333333333331</v>
      </c>
    </row>
    <row r="509" spans="1:30" x14ac:dyDescent="0.25">
      <c r="A509" s="39">
        <v>46250</v>
      </c>
      <c r="B509" t="s">
        <v>12</v>
      </c>
      <c r="C509">
        <v>16</v>
      </c>
      <c r="D509" s="40">
        <v>0</v>
      </c>
      <c r="E509">
        <v>5</v>
      </c>
      <c r="F509">
        <v>2</v>
      </c>
      <c r="G509">
        <v>21</v>
      </c>
      <c r="H509">
        <v>9</v>
      </c>
      <c r="I509">
        <v>0.4</v>
      </c>
      <c r="J509">
        <v>0.43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 s="40">
        <f>AVERAGEIFS($C$2:C509, $B$2:B509, B509)</f>
        <v>23.76923076923077</v>
      </c>
      <c r="AB509" s="40">
        <f>AVERAGEIFS($I$2:I509, $B$2:B509, B509)</f>
        <v>0.55384615384615388</v>
      </c>
      <c r="AC509" s="40">
        <f>AVERAGEIFS($J$2:J509, $B$2:B509, B509)</f>
        <v>0.49153846153846142</v>
      </c>
      <c r="AD509" s="40">
        <f>AVERAGEIFS($D$2:D509, $B$2:B509, B509)</f>
        <v>0.61538461538461542</v>
      </c>
    </row>
    <row r="510" spans="1:30" x14ac:dyDescent="0.25">
      <c r="A510" s="39">
        <v>46250</v>
      </c>
      <c r="B510" t="s">
        <v>65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9</v>
      </c>
      <c r="I510">
        <v>0.4</v>
      </c>
      <c r="J510">
        <v>0.43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 s="40">
        <f>AVERAGEIFS($C$2:C510, $B$2:B510, B510)</f>
        <v>19.846153846153847</v>
      </c>
      <c r="AB510" s="40">
        <f>AVERAGEIFS($I$2:I510, $B$2:B510, B510)</f>
        <v>0.61307692307692307</v>
      </c>
      <c r="AC510" s="40">
        <f>AVERAGEIFS($J$2:J510, $B$2:B510, B510)</f>
        <v>0.57384615384615378</v>
      </c>
      <c r="AD510" s="40">
        <f>AVERAGEIFS($D$2:D510, $B$2:B510, B510)</f>
        <v>0.69230769230769229</v>
      </c>
    </row>
    <row r="511" spans="1:30" x14ac:dyDescent="0.25">
      <c r="A511" s="39">
        <v>46250</v>
      </c>
      <c r="B511" t="s">
        <v>111</v>
      </c>
      <c r="C511">
        <v>8</v>
      </c>
      <c r="D511" s="40">
        <v>0</v>
      </c>
      <c r="E511">
        <v>5</v>
      </c>
      <c r="F511">
        <v>2</v>
      </c>
      <c r="G511">
        <v>21</v>
      </c>
      <c r="H511">
        <v>9</v>
      </c>
      <c r="I511">
        <v>0.4</v>
      </c>
      <c r="J511">
        <v>0.43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 s="40">
        <f>AVERAGEIFS($C$2:C511, $B$2:B511, B511)</f>
        <v>13.68</v>
      </c>
      <c r="AB511" s="40">
        <f>AVERAGEIFS($I$2:I511, $B$2:B511, B511)</f>
        <v>0.51800000000000002</v>
      </c>
      <c r="AC511" s="40">
        <f>AVERAGEIFS($J$2:J511, $B$2:B511, B511)</f>
        <v>0.52080000000000004</v>
      </c>
      <c r="AD511" s="40">
        <f>AVERAGEIFS($D$2:D511, $B$2:B511, B511)</f>
        <v>0.48</v>
      </c>
    </row>
    <row r="512" spans="1:30" x14ac:dyDescent="0.25">
      <c r="A512" s="39">
        <v>46250</v>
      </c>
      <c r="B512" t="s">
        <v>32</v>
      </c>
      <c r="C512">
        <v>15</v>
      </c>
      <c r="D512" s="40">
        <v>0</v>
      </c>
      <c r="E512">
        <v>5</v>
      </c>
      <c r="F512">
        <v>2</v>
      </c>
      <c r="G512">
        <v>21</v>
      </c>
      <c r="H512">
        <v>9</v>
      </c>
      <c r="I512">
        <v>0.4</v>
      </c>
      <c r="J512">
        <v>0.43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 s="40">
        <f>AVERAGEIFS($C$2:C512, $B$2:B512, B512)</f>
        <v>13.421052631578947</v>
      </c>
      <c r="AB512" s="40">
        <f>AVERAGEIFS($I$2:I512, $B$2:B512, B512)</f>
        <v>0.41052631578947379</v>
      </c>
      <c r="AC512" s="40">
        <f>AVERAGEIFS($J$2:J512, $B$2:B512, B512)</f>
        <v>0.4673684210526316</v>
      </c>
      <c r="AD512" s="40">
        <f>AVERAGEIFS($D$2:D512, $B$2:B512, B512)</f>
        <v>0.36842105263157893</v>
      </c>
    </row>
    <row r="513" spans="1:30" x14ac:dyDescent="0.25">
      <c r="A513" s="39">
        <v>46250</v>
      </c>
      <c r="B513" t="s">
        <v>127</v>
      </c>
      <c r="C513">
        <v>26</v>
      </c>
      <c r="D513" s="40">
        <v>0</v>
      </c>
      <c r="E513">
        <v>5</v>
      </c>
      <c r="F513">
        <v>2</v>
      </c>
      <c r="G513">
        <v>21</v>
      </c>
      <c r="H513">
        <v>9</v>
      </c>
      <c r="I513">
        <v>0.4</v>
      </c>
      <c r="J513">
        <v>0.43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 s="40">
        <f>AVERAGEIFS($C$2:C513, $B$2:B513, B513)</f>
        <v>23.172413793103448</v>
      </c>
      <c r="AB513" s="40">
        <f>AVERAGEIFS($I$2:I513, $B$2:B513, B513)</f>
        <v>0.51310344827586207</v>
      </c>
      <c r="AC513" s="40">
        <f>AVERAGEIFS($J$2:J513, $B$2:B513, B513)</f>
        <v>0.49827586206896557</v>
      </c>
      <c r="AD513" s="40">
        <f>AVERAGEIFS($D$2:D513, $B$2:B513, B513)</f>
        <v>0.55172413793103448</v>
      </c>
    </row>
    <row r="514" spans="1:30" x14ac:dyDescent="0.25">
      <c r="A514" s="39">
        <v>46250</v>
      </c>
      <c r="B514" t="s">
        <v>36</v>
      </c>
      <c r="C514">
        <v>15</v>
      </c>
      <c r="D514" s="40">
        <v>0</v>
      </c>
      <c r="E514">
        <v>5</v>
      </c>
      <c r="F514">
        <v>2</v>
      </c>
      <c r="G514">
        <v>21</v>
      </c>
      <c r="H514">
        <v>9</v>
      </c>
      <c r="I514">
        <v>0.4</v>
      </c>
      <c r="J514">
        <v>0.43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 s="40">
        <f>AVERAGEIFS($C$2:C514, $B$2:B514, B514)</f>
        <v>22</v>
      </c>
      <c r="AB514" s="40">
        <f>AVERAGEIFS($I$2:I514, $B$2:B514, B514)</f>
        <v>0.57499999999999996</v>
      </c>
      <c r="AC514" s="40">
        <f>AVERAGEIFS($J$2:J514, $B$2:B514, B514)</f>
        <v>0.54</v>
      </c>
      <c r="AD514" s="40">
        <f>AVERAGEIFS($D$2:D514, $B$2:B514, B514)</f>
        <v>0.5</v>
      </c>
    </row>
    <row r="515" spans="1:30" x14ac:dyDescent="0.25">
      <c r="A515" s="39">
        <v>46250</v>
      </c>
      <c r="B515" t="s">
        <v>23</v>
      </c>
      <c r="C515">
        <v>20</v>
      </c>
      <c r="D515" s="40">
        <v>1</v>
      </c>
      <c r="E515">
        <v>5</v>
      </c>
      <c r="F515">
        <v>3</v>
      </c>
      <c r="G515">
        <v>21</v>
      </c>
      <c r="H515">
        <v>12</v>
      </c>
      <c r="I515">
        <v>0.6</v>
      </c>
      <c r="J515">
        <v>0.56999999999999995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1</v>
      </c>
      <c r="AA515" s="40">
        <f>AVERAGEIFS($C$2:C515, $B$2:B515, B515)</f>
        <v>12.555555555555555</v>
      </c>
      <c r="AB515" s="40">
        <f>AVERAGEIFS($I$2:I515, $B$2:B515, B515)</f>
        <v>0.51944444444444438</v>
      </c>
      <c r="AC515" s="40">
        <f>AVERAGEIFS($J$2:J515, $B$2:B515, B515)</f>
        <v>0.4811111111111111</v>
      </c>
      <c r="AD515" s="40">
        <f>AVERAGEIFS($D$2:D515, $B$2:B515, B515)</f>
        <v>0.5</v>
      </c>
    </row>
    <row r="516" spans="1:30" x14ac:dyDescent="0.25">
      <c r="A516" s="39">
        <v>46250</v>
      </c>
      <c r="B516" t="s">
        <v>31</v>
      </c>
      <c r="C516">
        <v>29</v>
      </c>
      <c r="D516" s="40">
        <v>1</v>
      </c>
      <c r="E516">
        <v>5</v>
      </c>
      <c r="F516">
        <v>3</v>
      </c>
      <c r="G516">
        <v>21</v>
      </c>
      <c r="H516">
        <v>12</v>
      </c>
      <c r="I516">
        <v>0.6</v>
      </c>
      <c r="J516">
        <v>0.56999999999999995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1</v>
      </c>
      <c r="AA516" s="40">
        <f>AVERAGEIFS($C$2:C516, $B$2:B516, B516)</f>
        <v>18</v>
      </c>
      <c r="AB516" s="40">
        <f>AVERAGEIFS($I$2:I516, $B$2:B516, B516)</f>
        <v>0.56299999999999994</v>
      </c>
      <c r="AC516" s="40">
        <f>AVERAGEIFS($J$2:J516, $B$2:B516, B516)</f>
        <v>0.51300000000000001</v>
      </c>
      <c r="AD516" s="40">
        <f>AVERAGEIFS($D$2:D516, $B$2:B516, B516)</f>
        <v>0.6</v>
      </c>
    </row>
    <row r="517" spans="1:30" x14ac:dyDescent="0.25">
      <c r="A517" s="39">
        <v>46250</v>
      </c>
      <c r="B517" t="s">
        <v>186</v>
      </c>
      <c r="C517">
        <v>12</v>
      </c>
      <c r="D517" s="40">
        <v>1</v>
      </c>
      <c r="E517">
        <v>5</v>
      </c>
      <c r="F517">
        <v>3</v>
      </c>
      <c r="G517">
        <v>21</v>
      </c>
      <c r="H517">
        <v>12</v>
      </c>
      <c r="I517">
        <v>0.6</v>
      </c>
      <c r="J517">
        <v>0.56999999999999995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1</v>
      </c>
      <c r="AA517" s="40">
        <f>AVERAGEIFS($C$2:C517, $B$2:B517, B517)</f>
        <v>14</v>
      </c>
      <c r="AB517" s="40">
        <f>AVERAGEIFS($I$2:I517, $B$2:B517, B517)</f>
        <v>0.59599999999999997</v>
      </c>
      <c r="AC517" s="40">
        <f>AVERAGEIFS($J$2:J517, $B$2:B517, B517)</f>
        <v>0.55120000000000002</v>
      </c>
      <c r="AD517" s="40">
        <f>AVERAGEIFS($D$2:D517, $B$2:B517, B517)</f>
        <v>0.68</v>
      </c>
    </row>
    <row r="518" spans="1:30" x14ac:dyDescent="0.25">
      <c r="A518" s="39">
        <v>46250</v>
      </c>
      <c r="B518" t="s">
        <v>253</v>
      </c>
      <c r="C518">
        <v>15</v>
      </c>
      <c r="D518" s="40">
        <v>1</v>
      </c>
      <c r="E518">
        <v>5</v>
      </c>
      <c r="F518">
        <v>3</v>
      </c>
      <c r="G518">
        <v>21</v>
      </c>
      <c r="H518">
        <v>12</v>
      </c>
      <c r="I518">
        <v>0.6</v>
      </c>
      <c r="J518">
        <v>0.56999999999999995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1</v>
      </c>
      <c r="AA518" s="40">
        <f>AVERAGEIFS($C$2:C518, $B$2:B518, B518)</f>
        <v>11.375</v>
      </c>
      <c r="AB518" s="40">
        <f>AVERAGEIFS($I$2:I518, $B$2:B518, B518)</f>
        <v>0.48750000000000004</v>
      </c>
      <c r="AC518" s="40">
        <f>AVERAGEIFS($J$2:J518, $B$2:B518, B518)</f>
        <v>0.46624999999999994</v>
      </c>
      <c r="AD518" s="40">
        <f>AVERAGEIFS($D$2:D518, $B$2:B518, B518)</f>
        <v>0.625</v>
      </c>
    </row>
    <row r="519" spans="1:30" x14ac:dyDescent="0.25">
      <c r="A519" s="39">
        <v>46250</v>
      </c>
      <c r="B519" t="s">
        <v>90</v>
      </c>
      <c r="C519">
        <v>34</v>
      </c>
      <c r="D519" s="40">
        <v>1</v>
      </c>
      <c r="E519">
        <v>5</v>
      </c>
      <c r="F519">
        <v>3</v>
      </c>
      <c r="G519">
        <v>21</v>
      </c>
      <c r="H519">
        <v>12</v>
      </c>
      <c r="I519">
        <v>0.6</v>
      </c>
      <c r="J519">
        <v>0.56999999999999995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1</v>
      </c>
      <c r="AA519" s="40">
        <f>AVERAGEIFS($C$2:C519, $B$2:B519, B519)</f>
        <v>25.545454545454547</v>
      </c>
      <c r="AB519" s="40">
        <f>AVERAGEIFS($I$2:I519, $B$2:B519, B519)</f>
        <v>0.5227272727272726</v>
      </c>
      <c r="AC519" s="40">
        <f>AVERAGEIFS($J$2:J519, $B$2:B519, B519)</f>
        <v>0.53454545454545466</v>
      </c>
      <c r="AD519" s="40">
        <f>AVERAGEIFS($D$2:D519, $B$2:B519, B519)</f>
        <v>0.54545454545454541</v>
      </c>
    </row>
    <row r="520" spans="1:30" x14ac:dyDescent="0.25">
      <c r="A520" s="39">
        <v>46250</v>
      </c>
      <c r="B520" t="s">
        <v>49</v>
      </c>
      <c r="C520">
        <v>16</v>
      </c>
      <c r="D520" s="40">
        <v>1</v>
      </c>
      <c r="E520">
        <v>5</v>
      </c>
      <c r="F520">
        <v>3</v>
      </c>
      <c r="G520">
        <v>21</v>
      </c>
      <c r="H520">
        <v>12</v>
      </c>
      <c r="I520">
        <v>0.6</v>
      </c>
      <c r="J520">
        <v>0.56999999999999995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1</v>
      </c>
      <c r="AA520" s="40">
        <f>AVERAGEIFS($C$2:C520, $B$2:B520, B520)</f>
        <v>13.428571428571429</v>
      </c>
      <c r="AB520" s="40">
        <f>AVERAGEIFS($I$2:I520, $B$2:B520, B520)</f>
        <v>0.37857142857142856</v>
      </c>
      <c r="AC520" s="40">
        <f>AVERAGEIFS($J$2:J520, $B$2:B520, B520)</f>
        <v>0.43428571428571427</v>
      </c>
      <c r="AD520" s="40">
        <f>AVERAGEIFS($D$2:D520, $B$2:B520, B520)</f>
        <v>0.2857142857142857</v>
      </c>
    </row>
    <row r="521" spans="1:30" x14ac:dyDescent="0.25">
      <c r="A521" s="39">
        <v>46250</v>
      </c>
      <c r="B521" t="s">
        <v>15</v>
      </c>
      <c r="C521">
        <v>27</v>
      </c>
      <c r="D521" s="40">
        <v>1</v>
      </c>
      <c r="E521">
        <v>5</v>
      </c>
      <c r="F521">
        <v>3</v>
      </c>
      <c r="G521">
        <v>21</v>
      </c>
      <c r="H521">
        <v>12</v>
      </c>
      <c r="I521">
        <v>0.6</v>
      </c>
      <c r="J521">
        <v>0.56999999999999995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1</v>
      </c>
      <c r="AA521" s="40">
        <f>AVERAGEIFS($C$2:C521, $B$2:B521, B521)</f>
        <v>23.05263157894737</v>
      </c>
      <c r="AB521" s="40">
        <f>AVERAGEIFS($I$2:I521, $B$2:B521, B521)</f>
        <v>0.4947368421052632</v>
      </c>
      <c r="AC521" s="40">
        <f>AVERAGEIFS($J$2:J521, $B$2:B521, B521)</f>
        <v>0.51052631578947361</v>
      </c>
      <c r="AD521" s="40">
        <f>AVERAGEIFS($D$2:D521, $B$2:B521, B521)</f>
        <v>0.42105263157894735</v>
      </c>
    </row>
    <row r="522" spans="1:30" x14ac:dyDescent="0.25">
      <c r="A522" s="39">
        <v>46250</v>
      </c>
      <c r="B522" t="s">
        <v>6</v>
      </c>
      <c r="C522">
        <v>22</v>
      </c>
      <c r="D522" s="40">
        <v>1</v>
      </c>
      <c r="E522">
        <v>5</v>
      </c>
      <c r="F522">
        <v>3</v>
      </c>
      <c r="G522">
        <v>21</v>
      </c>
      <c r="H522">
        <v>12</v>
      </c>
      <c r="I522">
        <v>0.6</v>
      </c>
      <c r="J522">
        <v>0.56999999999999995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1</v>
      </c>
      <c r="AA522" s="40">
        <f>AVERAGEIFS($C$2:C522, $B$2:B522, B522)</f>
        <v>27.095238095238095</v>
      </c>
      <c r="AB522" s="40">
        <f>AVERAGEIFS($I$2:I522, $B$2:B522, B522)</f>
        <v>0.5</v>
      </c>
      <c r="AC522" s="40">
        <f>AVERAGEIFS($J$2:J522, $B$2:B522, B522)</f>
        <v>0.53047619047619055</v>
      </c>
      <c r="AD522" s="40">
        <f>AVERAGEIFS($D$2:D522, $B$2:B522, B522)</f>
        <v>0.52380952380952384</v>
      </c>
    </row>
    <row r="523" spans="1:30" x14ac:dyDescent="0.25">
      <c r="A523" s="39">
        <v>46250</v>
      </c>
      <c r="B523" t="s">
        <v>12</v>
      </c>
      <c r="C523">
        <v>27</v>
      </c>
      <c r="D523" s="40">
        <v>0</v>
      </c>
      <c r="E523">
        <v>5</v>
      </c>
      <c r="F523">
        <v>2</v>
      </c>
      <c r="G523">
        <v>21</v>
      </c>
      <c r="H523">
        <v>10</v>
      </c>
      <c r="I523">
        <v>0.4</v>
      </c>
      <c r="J523">
        <v>0.48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f>AVERAGEIFS($C$2:C523, $B$2:B523, B523)</f>
        <v>24</v>
      </c>
      <c r="AB523" s="40">
        <f>AVERAGEIFS($I$2:I523, $B$2:B523, B523)</f>
        <v>0.54285714285714293</v>
      </c>
      <c r="AC523" s="40">
        <f>AVERAGEIFS($J$2:J523, $B$2:B523, B523)</f>
        <v>0.49071428571428566</v>
      </c>
      <c r="AD523" s="40">
        <f>AVERAGEIFS($D$2:D523, $B$2:B523, B523)</f>
        <v>0.5714285714285714</v>
      </c>
    </row>
    <row r="524" spans="1:30" x14ac:dyDescent="0.25">
      <c r="A524" s="39">
        <v>46250</v>
      </c>
      <c r="B524" t="s">
        <v>31</v>
      </c>
      <c r="C524">
        <v>18</v>
      </c>
      <c r="D524" s="40">
        <v>0</v>
      </c>
      <c r="E524">
        <v>5</v>
      </c>
      <c r="F524">
        <v>2</v>
      </c>
      <c r="G524">
        <v>21</v>
      </c>
      <c r="H524">
        <v>10</v>
      </c>
      <c r="I524">
        <v>0.4</v>
      </c>
      <c r="J524">
        <v>0.48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f>AVERAGEIFS($C$2:C524, $B$2:B524, B524)</f>
        <v>18</v>
      </c>
      <c r="AB524" s="40">
        <f>AVERAGEIFS($I$2:I524, $B$2:B524, B524)</f>
        <v>0.54818181818181821</v>
      </c>
      <c r="AC524" s="40">
        <f>AVERAGEIFS($J$2:J524, $B$2:B524, B524)</f>
        <v>0.5099999999999999</v>
      </c>
      <c r="AD524" s="40">
        <f>AVERAGEIFS($D$2:D524, $B$2:B524, B524)</f>
        <v>0.54545454545454541</v>
      </c>
    </row>
    <row r="525" spans="1:30" x14ac:dyDescent="0.25">
      <c r="A525" s="39">
        <v>46250</v>
      </c>
      <c r="B525" t="s">
        <v>21</v>
      </c>
      <c r="C525">
        <v>15</v>
      </c>
      <c r="D525" s="40">
        <v>0</v>
      </c>
      <c r="E525">
        <v>5</v>
      </c>
      <c r="F525">
        <v>2</v>
      </c>
      <c r="G525">
        <v>21</v>
      </c>
      <c r="H525">
        <v>10</v>
      </c>
      <c r="I525">
        <v>0.4</v>
      </c>
      <c r="J525">
        <v>0.48</v>
      </c>
      <c r="K525">
        <v>0</v>
      </c>
      <c r="L525">
        <v>0</v>
      </c>
      <c r="M525">
        <v>0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f>AVERAGEIFS($C$2:C525, $B$2:B525, B525)</f>
        <v>17</v>
      </c>
      <c r="AB525" s="40">
        <f>AVERAGEIFS($I$2:I525, $B$2:B525, B525)</f>
        <v>0.52571428571428569</v>
      </c>
      <c r="AC525" s="40">
        <f>AVERAGEIFS($J$2:J525, $B$2:B525, B525)</f>
        <v>0.49428571428571427</v>
      </c>
      <c r="AD525" s="40">
        <f>AVERAGEIFS($D$2:D525, $B$2:B525, B525)</f>
        <v>0.5714285714285714</v>
      </c>
    </row>
    <row r="526" spans="1:30" x14ac:dyDescent="0.25">
      <c r="A526" s="39">
        <v>46250</v>
      </c>
      <c r="B526" t="s">
        <v>111</v>
      </c>
      <c r="C526">
        <v>26</v>
      </c>
      <c r="D526" s="40">
        <v>0</v>
      </c>
      <c r="E526">
        <v>5</v>
      </c>
      <c r="F526">
        <v>2</v>
      </c>
      <c r="G526">
        <v>21</v>
      </c>
      <c r="H526">
        <v>10</v>
      </c>
      <c r="I526">
        <v>0.4</v>
      </c>
      <c r="J526">
        <v>0.48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f>AVERAGEIFS($C$2:C526, $B$2:B526, B526)</f>
        <v>14.153846153846153</v>
      </c>
      <c r="AB526" s="40">
        <f>AVERAGEIFS($I$2:I526, $B$2:B526, B526)</f>
        <v>0.51346153846153852</v>
      </c>
      <c r="AC526" s="40">
        <f>AVERAGEIFS($J$2:J526, $B$2:B526, B526)</f>
        <v>0.51923076923076927</v>
      </c>
      <c r="AD526" s="40">
        <f>AVERAGEIFS($D$2:D526, $B$2:B526, B526)</f>
        <v>0.46153846153846156</v>
      </c>
    </row>
    <row r="527" spans="1:30" x14ac:dyDescent="0.25">
      <c r="A527" s="39">
        <v>46250</v>
      </c>
      <c r="B527" t="s">
        <v>18</v>
      </c>
      <c r="C527">
        <v>13</v>
      </c>
      <c r="D527" s="40">
        <v>0</v>
      </c>
      <c r="E527">
        <v>5</v>
      </c>
      <c r="F527">
        <v>2</v>
      </c>
      <c r="G527">
        <v>21</v>
      </c>
      <c r="H527">
        <v>10</v>
      </c>
      <c r="I527">
        <v>0.4</v>
      </c>
      <c r="J527">
        <v>0.48</v>
      </c>
      <c r="K527">
        <v>0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f>AVERAGEIFS($C$2:C527, $B$2:B527, B527)</f>
        <v>18.75</v>
      </c>
      <c r="AB527" s="40">
        <f>AVERAGEIFS($I$2:I527, $B$2:B527, B527)</f>
        <v>0.35</v>
      </c>
      <c r="AC527" s="40">
        <f>AVERAGEIFS($J$2:J527, $B$2:B527, B527)</f>
        <v>0.4425</v>
      </c>
      <c r="AD527" s="40">
        <f>AVERAGEIFS($D$2:D527, $B$2:B527, B527)</f>
        <v>0.125</v>
      </c>
    </row>
    <row r="528" spans="1:30" x14ac:dyDescent="0.25">
      <c r="A528" s="39">
        <v>46250</v>
      </c>
      <c r="B528" t="s">
        <v>247</v>
      </c>
      <c r="C528">
        <v>10</v>
      </c>
      <c r="D528" s="40">
        <v>0</v>
      </c>
      <c r="E528">
        <v>5</v>
      </c>
      <c r="F528">
        <v>2</v>
      </c>
      <c r="G528">
        <v>21</v>
      </c>
      <c r="H528">
        <v>10</v>
      </c>
      <c r="I528">
        <v>0.4</v>
      </c>
      <c r="J528">
        <v>0.48</v>
      </c>
      <c r="K528">
        <v>0</v>
      </c>
      <c r="L528">
        <v>0</v>
      </c>
      <c r="M528">
        <v>0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f>AVERAGEIFS($C$2:C528, $B$2:B528, B528)</f>
        <v>10.416666666666666</v>
      </c>
      <c r="AB528" s="40">
        <f>AVERAGEIFS($I$2:I528, $B$2:B528, B528)</f>
        <v>0.54583333333333328</v>
      </c>
      <c r="AC528" s="40">
        <f>AVERAGEIFS($J$2:J528, $B$2:B528, B528)</f>
        <v>0.54166666666666663</v>
      </c>
      <c r="AD528" s="40">
        <f>AVERAGEIFS($D$2:D528, $B$2:B528, B528)</f>
        <v>0.5</v>
      </c>
    </row>
    <row r="529" spans="1:30" x14ac:dyDescent="0.25">
      <c r="A529" s="39">
        <v>46250</v>
      </c>
      <c r="B529" t="s">
        <v>120</v>
      </c>
      <c r="C529">
        <v>21</v>
      </c>
      <c r="D529" s="40">
        <v>0</v>
      </c>
      <c r="E529">
        <v>5</v>
      </c>
      <c r="F529">
        <v>2</v>
      </c>
      <c r="G529">
        <v>21</v>
      </c>
      <c r="H529">
        <v>10</v>
      </c>
      <c r="I529">
        <v>0.4</v>
      </c>
      <c r="J529">
        <v>0.48</v>
      </c>
      <c r="K529">
        <v>0</v>
      </c>
      <c r="L529">
        <v>0</v>
      </c>
      <c r="M529">
        <v>0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0</v>
      </c>
      <c r="AA529" s="40">
        <f>AVERAGEIFS($C$2:C529, $B$2:B529, B529)</f>
        <v>16.576923076923077</v>
      </c>
      <c r="AB529" s="40">
        <f>AVERAGEIFS($I$2:I529, $B$2:B529, B529)</f>
        <v>0.4819230769230769</v>
      </c>
      <c r="AC529" s="40">
        <f>AVERAGEIFS($J$2:J529, $B$2:B529, B529)</f>
        <v>0.48153846153846153</v>
      </c>
      <c r="AD529" s="40">
        <f>AVERAGEIFS($D$2:D529, $B$2:B529, B529)</f>
        <v>0.46153846153846156</v>
      </c>
    </row>
    <row r="530" spans="1:30" x14ac:dyDescent="0.25">
      <c r="A530" s="39">
        <v>46250</v>
      </c>
      <c r="B530" t="s">
        <v>29</v>
      </c>
      <c r="C530">
        <v>10</v>
      </c>
      <c r="D530" s="40">
        <v>0</v>
      </c>
      <c r="E530">
        <v>5</v>
      </c>
      <c r="F530">
        <v>2</v>
      </c>
      <c r="G530">
        <v>21</v>
      </c>
      <c r="H530">
        <v>10</v>
      </c>
      <c r="I530">
        <v>0.4</v>
      </c>
      <c r="J530">
        <v>0.48</v>
      </c>
      <c r="K530">
        <v>0</v>
      </c>
      <c r="L530">
        <v>0</v>
      </c>
      <c r="M530">
        <v>0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 s="40">
        <f>AVERAGEIFS($C$2:C530, $B$2:B530, B530)</f>
        <v>11.166666666666666</v>
      </c>
      <c r="AB530" s="40">
        <f>AVERAGEIFS($I$2:I530, $B$2:B530, B530)</f>
        <v>0.44583333333333336</v>
      </c>
      <c r="AC530" s="40">
        <f>AVERAGEIFS($J$2:J530, $B$2:B530, B530)</f>
        <v>0.46833333333333343</v>
      </c>
      <c r="AD530" s="40">
        <f>AVERAGEIFS($D$2:D530, $B$2:B530, B530)</f>
        <v>0.5</v>
      </c>
    </row>
    <row r="531" spans="1:30" x14ac:dyDescent="0.25">
      <c r="A531" s="39">
        <v>46250</v>
      </c>
      <c r="B531" t="s">
        <v>5</v>
      </c>
      <c r="C531">
        <v>30</v>
      </c>
      <c r="D531" s="40">
        <v>1</v>
      </c>
      <c r="E531">
        <v>5</v>
      </c>
      <c r="F531">
        <v>3</v>
      </c>
      <c r="G531">
        <v>21</v>
      </c>
      <c r="H531">
        <v>11</v>
      </c>
      <c r="I531">
        <v>0.6</v>
      </c>
      <c r="J531">
        <v>0.52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1</v>
      </c>
      <c r="AA531" s="40">
        <f>AVERAGEIFS($C$2:C531, $B$2:B531, B531)</f>
        <v>22.642857142857142</v>
      </c>
      <c r="AB531" s="40">
        <f>AVERAGEIFS($I$2:I531, $B$2:B531, B531)</f>
        <v>0.49642857142857139</v>
      </c>
      <c r="AC531" s="40">
        <f>AVERAGEIFS($J$2:J531, $B$2:B531, B531)</f>
        <v>0.51642857142857146</v>
      </c>
      <c r="AD531" s="40">
        <f>AVERAGEIFS($D$2:D531, $B$2:B531, B531)</f>
        <v>0.42857142857142855</v>
      </c>
    </row>
    <row r="532" spans="1:30" x14ac:dyDescent="0.25">
      <c r="A532" s="39">
        <v>46250</v>
      </c>
      <c r="B532" t="s">
        <v>3</v>
      </c>
      <c r="C532">
        <v>28</v>
      </c>
      <c r="D532" s="40">
        <v>1</v>
      </c>
      <c r="E532">
        <v>5</v>
      </c>
      <c r="F532">
        <v>3</v>
      </c>
      <c r="G532">
        <v>21</v>
      </c>
      <c r="H532">
        <v>11</v>
      </c>
      <c r="I532">
        <v>0.6</v>
      </c>
      <c r="J532">
        <v>0.52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1</v>
      </c>
      <c r="AA532" s="40">
        <f>AVERAGEIFS($C$2:C532, $B$2:B532, B532)</f>
        <v>22.2</v>
      </c>
      <c r="AB532" s="40">
        <f>AVERAGEIFS($I$2:I532, $B$2:B532, B532)</f>
        <v>0.45999999999999996</v>
      </c>
      <c r="AC532" s="40">
        <f>AVERAGEIFS($J$2:J532, $B$2:B532, B532)</f>
        <v>0.42800000000000005</v>
      </c>
      <c r="AD532" s="40">
        <f>AVERAGEIFS($D$2:D532, $B$2:B532, B532)</f>
        <v>0.4</v>
      </c>
    </row>
    <row r="533" spans="1:30" x14ac:dyDescent="0.25">
      <c r="A533" s="39">
        <v>46250</v>
      </c>
      <c r="B533" t="s">
        <v>127</v>
      </c>
      <c r="C533">
        <v>27</v>
      </c>
      <c r="D533" s="40">
        <v>1</v>
      </c>
      <c r="E533">
        <v>5</v>
      </c>
      <c r="F533">
        <v>3</v>
      </c>
      <c r="G533">
        <v>21</v>
      </c>
      <c r="H533">
        <v>11</v>
      </c>
      <c r="I533">
        <v>0.6</v>
      </c>
      <c r="J533">
        <v>0.52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1</v>
      </c>
      <c r="AA533" s="40">
        <f>AVERAGEIFS($C$2:C533, $B$2:B533, B533)</f>
        <v>23.3</v>
      </c>
      <c r="AB533" s="40">
        <f>AVERAGEIFS($I$2:I533, $B$2:B533, B533)</f>
        <v>0.51600000000000001</v>
      </c>
      <c r="AC533" s="40">
        <f>AVERAGEIFS($J$2:J533, $B$2:B533, B533)</f>
        <v>0.499</v>
      </c>
      <c r="AD533" s="40">
        <f>AVERAGEIFS($D$2:D533, $B$2:B533, B533)</f>
        <v>0.56666666666666665</v>
      </c>
    </row>
    <row r="534" spans="1:30" x14ac:dyDescent="0.25">
      <c r="A534" s="39">
        <v>46250</v>
      </c>
      <c r="B534" t="s">
        <v>49</v>
      </c>
      <c r="C534">
        <v>12</v>
      </c>
      <c r="D534" s="40">
        <v>1</v>
      </c>
      <c r="E534">
        <v>5</v>
      </c>
      <c r="F534">
        <v>3</v>
      </c>
      <c r="G534">
        <v>21</v>
      </c>
      <c r="H534">
        <v>11</v>
      </c>
      <c r="I534">
        <v>0.6</v>
      </c>
      <c r="J534">
        <v>0.52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1</v>
      </c>
      <c r="AA534" s="40">
        <f>AVERAGEIFS($C$2:C534, $B$2:B534, B534)</f>
        <v>13.25</v>
      </c>
      <c r="AB534" s="40">
        <f>AVERAGEIFS($I$2:I534, $B$2:B534, B534)</f>
        <v>0.40625</v>
      </c>
      <c r="AC534" s="40">
        <f>AVERAGEIFS($J$2:J534, $B$2:B534, B534)</f>
        <v>0.44500000000000001</v>
      </c>
      <c r="AD534" s="40">
        <f>AVERAGEIFS($D$2:D534, $B$2:B534, B534)</f>
        <v>0.375</v>
      </c>
    </row>
    <row r="535" spans="1:30" x14ac:dyDescent="0.25">
      <c r="A535" s="39">
        <v>46250</v>
      </c>
      <c r="B535" t="s">
        <v>32</v>
      </c>
      <c r="C535">
        <v>26</v>
      </c>
      <c r="D535" s="40">
        <v>1</v>
      </c>
      <c r="E535">
        <v>5</v>
      </c>
      <c r="F535">
        <v>3</v>
      </c>
      <c r="G535">
        <v>21</v>
      </c>
      <c r="H535">
        <v>11</v>
      </c>
      <c r="I535">
        <v>0.6</v>
      </c>
      <c r="J535">
        <v>0.52</v>
      </c>
      <c r="K535">
        <v>1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 s="40">
        <f>AVERAGEIFS($C$2:C535, $B$2:B535, B535)</f>
        <v>14.05</v>
      </c>
      <c r="AB535" s="40">
        <f>AVERAGEIFS($I$2:I535, $B$2:B535, B535)</f>
        <v>0.4200000000000001</v>
      </c>
      <c r="AC535" s="40">
        <f>AVERAGEIFS($J$2:J535, $B$2:B535, B535)</f>
        <v>0.47000000000000003</v>
      </c>
      <c r="AD535" s="40">
        <f>AVERAGEIFS($D$2:D535, $B$2:B535, B535)</f>
        <v>0.4</v>
      </c>
    </row>
    <row r="536" spans="1:30" x14ac:dyDescent="0.25">
      <c r="A536" s="39">
        <v>46250</v>
      </c>
      <c r="B536" t="s">
        <v>110</v>
      </c>
      <c r="C536">
        <v>9</v>
      </c>
      <c r="D536" s="40">
        <v>1</v>
      </c>
      <c r="E536">
        <v>5</v>
      </c>
      <c r="F536">
        <v>3</v>
      </c>
      <c r="G536">
        <v>21</v>
      </c>
      <c r="H536">
        <v>11</v>
      </c>
      <c r="I536">
        <v>0.6</v>
      </c>
      <c r="J536">
        <v>0.52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 s="40">
        <f>AVERAGEIFS($C$2:C536, $B$2:B536, B536)</f>
        <v>7.666666666666667</v>
      </c>
      <c r="AB536" s="40">
        <f>AVERAGEIFS($I$2:I536, $B$2:B536, B536)</f>
        <v>0.70000000000000007</v>
      </c>
      <c r="AC536" s="40">
        <f>AVERAGEIFS($J$2:J536, $B$2:B536, B536)</f>
        <v>0.56999999999999995</v>
      </c>
      <c r="AD536" s="40">
        <f>AVERAGEIFS($D$2:D536, $B$2:B536, B536)</f>
        <v>1</v>
      </c>
    </row>
    <row r="537" spans="1:30" x14ac:dyDescent="0.25">
      <c r="A537" s="39">
        <v>46250</v>
      </c>
      <c r="B537" t="s">
        <v>22</v>
      </c>
      <c r="C537">
        <v>24</v>
      </c>
      <c r="D537" s="40">
        <v>1</v>
      </c>
      <c r="E537">
        <v>5</v>
      </c>
      <c r="F537">
        <v>3</v>
      </c>
      <c r="G537">
        <v>21</v>
      </c>
      <c r="H537">
        <v>11</v>
      </c>
      <c r="I537">
        <v>0.6</v>
      </c>
      <c r="J537">
        <v>0.52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1</v>
      </c>
      <c r="AA537" s="40">
        <f>AVERAGEIFS($C$2:C537, $B$2:B537, B537)</f>
        <v>15</v>
      </c>
      <c r="AB537" s="40">
        <f>AVERAGEIFS($I$2:I537, $B$2:B537, B537)</f>
        <v>0.44750000000000001</v>
      </c>
      <c r="AC537" s="40">
        <f>AVERAGEIFS($J$2:J537, $B$2:B537, B537)</f>
        <v>0.45374999999999999</v>
      </c>
      <c r="AD537" s="40">
        <f>AVERAGEIFS($D$2:D537, $B$2:B537, B537)</f>
        <v>0.375</v>
      </c>
    </row>
    <row r="538" spans="1:30" x14ac:dyDescent="0.25">
      <c r="A538" s="39">
        <v>46250</v>
      </c>
      <c r="B538" t="s">
        <v>259</v>
      </c>
      <c r="C538">
        <v>3</v>
      </c>
      <c r="D538" s="40">
        <v>1</v>
      </c>
      <c r="E538">
        <v>5</v>
      </c>
      <c r="F538">
        <v>3</v>
      </c>
      <c r="G538">
        <v>21</v>
      </c>
      <c r="H538">
        <v>11</v>
      </c>
      <c r="I538">
        <v>0.6</v>
      </c>
      <c r="J538">
        <v>0.52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 s="40">
        <f>AVERAGEIFS($C$2:C538, $B$2:B538, B538)</f>
        <v>3</v>
      </c>
      <c r="AB538" s="40">
        <f>AVERAGEIFS($I$2:I538, $B$2:B538, B538)</f>
        <v>0.6</v>
      </c>
      <c r="AC538" s="40">
        <f>AVERAGEIFS($J$2:J538, $B$2:B538, B538)</f>
        <v>0.52</v>
      </c>
      <c r="AD538" s="40">
        <f>AVERAGEIFS($D$2:D538, $B$2:B538, B538)</f>
        <v>1</v>
      </c>
    </row>
    <row r="539" spans="1:30" x14ac:dyDescent="0.25">
      <c r="A539" s="39">
        <v>46253</v>
      </c>
      <c r="B539" t="s">
        <v>65</v>
      </c>
      <c r="C539">
        <v>22</v>
      </c>
      <c r="D539" s="40">
        <v>1</v>
      </c>
      <c r="E539">
        <v>5</v>
      </c>
      <c r="F539">
        <v>3</v>
      </c>
      <c r="G539">
        <v>20</v>
      </c>
      <c r="H539">
        <v>10</v>
      </c>
      <c r="I539">
        <v>0.6</v>
      </c>
      <c r="J539">
        <v>0.5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 s="40">
        <f>AVERAGEIFS($C$2:C539, $B$2:B539, B539)</f>
        <v>20</v>
      </c>
      <c r="AB539" s="40">
        <f>AVERAGEIFS($I$2:I539, $B$2:B539, B539)</f>
        <v>0.61214285714285721</v>
      </c>
      <c r="AC539" s="40">
        <f>AVERAGEIFS($J$2:J539, $B$2:B539, B539)</f>
        <v>0.56857142857142851</v>
      </c>
      <c r="AD539" s="40">
        <f>AVERAGEIFS($D$2:D539, $B$2:B539, B539)</f>
        <v>0.7142857142857143</v>
      </c>
    </row>
    <row r="540" spans="1:30" x14ac:dyDescent="0.25">
      <c r="A540" s="39">
        <v>46253</v>
      </c>
      <c r="B540" t="s">
        <v>21</v>
      </c>
      <c r="C540">
        <v>24</v>
      </c>
      <c r="D540" s="40">
        <v>1</v>
      </c>
      <c r="E540">
        <v>5</v>
      </c>
      <c r="F540">
        <v>3</v>
      </c>
      <c r="G540">
        <v>20</v>
      </c>
      <c r="H540">
        <v>10</v>
      </c>
      <c r="I540">
        <v>0.6</v>
      </c>
      <c r="J540">
        <v>0.5</v>
      </c>
      <c r="K540">
        <v>1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 s="40">
        <f>AVERAGEIFS($C$2:C540, $B$2:B540, B540)</f>
        <v>17.875</v>
      </c>
      <c r="AB540" s="40">
        <f>AVERAGEIFS($I$2:I540, $B$2:B540, B540)</f>
        <v>0.53500000000000003</v>
      </c>
      <c r="AC540" s="40">
        <f>AVERAGEIFS($J$2:J540, $B$2:B540, B540)</f>
        <v>0.495</v>
      </c>
      <c r="AD540" s="40">
        <f>AVERAGEIFS($D$2:D540, $B$2:B540, B540)</f>
        <v>0.625</v>
      </c>
    </row>
    <row r="541" spans="1:30" x14ac:dyDescent="0.25">
      <c r="A541" s="39">
        <v>46253</v>
      </c>
      <c r="B541" t="s">
        <v>1</v>
      </c>
      <c r="C541">
        <v>41</v>
      </c>
      <c r="D541" s="40">
        <v>1</v>
      </c>
      <c r="E541">
        <v>5</v>
      </c>
      <c r="F541">
        <v>3</v>
      </c>
      <c r="G541">
        <v>20</v>
      </c>
      <c r="H541">
        <v>10</v>
      </c>
      <c r="I541">
        <v>0.6</v>
      </c>
      <c r="J541">
        <v>0.5</v>
      </c>
      <c r="K541">
        <v>1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 s="40">
        <f>AVERAGEIFS($C$2:C541, $B$2:B541, B541)</f>
        <v>26.75</v>
      </c>
      <c r="AB541" s="40">
        <f>AVERAGEIFS($I$2:I541, $B$2:B541, B541)</f>
        <v>0.52500000000000002</v>
      </c>
      <c r="AC541" s="40">
        <f>AVERAGEIFS($J$2:J541, $B$2:B541, B541)</f>
        <v>0.48749999999999999</v>
      </c>
      <c r="AD541" s="40">
        <f>AVERAGEIFS($D$2:D541, $B$2:B541, B541)</f>
        <v>0.625</v>
      </c>
    </row>
    <row r="542" spans="1:30" x14ac:dyDescent="0.25">
      <c r="A542" s="39">
        <v>46253</v>
      </c>
      <c r="B542" t="s">
        <v>133</v>
      </c>
      <c r="C542">
        <v>16</v>
      </c>
      <c r="D542" s="40">
        <v>1</v>
      </c>
      <c r="E542">
        <v>5</v>
      </c>
      <c r="F542">
        <v>3</v>
      </c>
      <c r="G542">
        <v>20</v>
      </c>
      <c r="H542">
        <v>10</v>
      </c>
      <c r="I542">
        <v>0.6</v>
      </c>
      <c r="J542">
        <v>0.5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 s="40">
        <f>AVERAGEIFS($C$2:C542, $B$2:B542, B542)</f>
        <v>12.8</v>
      </c>
      <c r="AB542" s="40">
        <f>AVERAGEIFS($I$2:I542, $B$2:B542, B542)</f>
        <v>0.52333333333333332</v>
      </c>
      <c r="AC542" s="40">
        <f>AVERAGEIFS($J$2:J542, $B$2:B542, B542)</f>
        <v>0.50200000000000011</v>
      </c>
      <c r="AD542" s="40">
        <f>AVERAGEIFS($D$2:D542, $B$2:B542, B542)</f>
        <v>0.46666666666666667</v>
      </c>
    </row>
    <row r="543" spans="1:30" x14ac:dyDescent="0.25">
      <c r="A543" s="39">
        <v>46253</v>
      </c>
      <c r="B543" t="s">
        <v>4</v>
      </c>
      <c r="C543">
        <v>49</v>
      </c>
      <c r="D543" s="40">
        <v>1</v>
      </c>
      <c r="E543">
        <v>5</v>
      </c>
      <c r="F543">
        <v>3</v>
      </c>
      <c r="G543">
        <v>20</v>
      </c>
      <c r="H543">
        <v>10</v>
      </c>
      <c r="I543">
        <v>0.6</v>
      </c>
      <c r="J543">
        <v>0.5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 s="40">
        <f>AVERAGEIFS($C$2:C543, $B$2:B543, B543)</f>
        <v>38.200000000000003</v>
      </c>
      <c r="AB543" s="40">
        <f>AVERAGEIFS($I$2:I543, $B$2:B543, B543)</f>
        <v>0.59000000000000008</v>
      </c>
      <c r="AC543" s="40">
        <f>AVERAGEIFS($J$2:J543, $B$2:B543, B543)</f>
        <v>0.58600000000000008</v>
      </c>
      <c r="AD543" s="40">
        <f>AVERAGEIFS($D$2:D543, $B$2:B543, B543)</f>
        <v>0.8</v>
      </c>
    </row>
    <row r="544" spans="1:30" x14ac:dyDescent="0.25">
      <c r="A544" s="39">
        <v>46253</v>
      </c>
      <c r="B544" t="s">
        <v>88</v>
      </c>
      <c r="C544">
        <v>26</v>
      </c>
      <c r="D544" s="40">
        <v>1</v>
      </c>
      <c r="E544">
        <v>5</v>
      </c>
      <c r="F544">
        <v>3</v>
      </c>
      <c r="G544">
        <v>20</v>
      </c>
      <c r="H544">
        <v>10</v>
      </c>
      <c r="I544">
        <v>0.6</v>
      </c>
      <c r="J544">
        <v>0.5</v>
      </c>
      <c r="K544">
        <v>1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 s="40">
        <f>AVERAGEIFS($C$2:C544, $B$2:B544, B544)</f>
        <v>19.100000000000001</v>
      </c>
      <c r="AB544" s="40">
        <f>AVERAGEIFS($I$2:I544, $B$2:B544, B544)</f>
        <v>0.53499999999999992</v>
      </c>
      <c r="AC544" s="40">
        <f>AVERAGEIFS($J$2:J544, $B$2:B544, B544)</f>
        <v>0.51899999999999991</v>
      </c>
      <c r="AD544" s="40">
        <f>AVERAGEIFS($D$2:D544, $B$2:B544, B544)</f>
        <v>0.6</v>
      </c>
    </row>
    <row r="545" spans="1:30" x14ac:dyDescent="0.25">
      <c r="A545" s="39">
        <v>46253</v>
      </c>
      <c r="B545" t="s">
        <v>19</v>
      </c>
      <c r="C545">
        <v>25</v>
      </c>
      <c r="D545" s="40">
        <v>0</v>
      </c>
      <c r="E545">
        <v>5</v>
      </c>
      <c r="F545">
        <v>2</v>
      </c>
      <c r="G545">
        <v>20</v>
      </c>
      <c r="H545">
        <v>10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Y545">
        <v>1</v>
      </c>
      <c r="Z545">
        <v>0</v>
      </c>
      <c r="AA545" s="40">
        <f>AVERAGEIFS($C$2:C545, $B$2:B545, B545)</f>
        <v>21</v>
      </c>
      <c r="AB545" s="40">
        <f>AVERAGEIFS($I$2:I545, $B$2:B545, B545)</f>
        <v>0.36499999999999999</v>
      </c>
      <c r="AC545" s="40">
        <f>AVERAGEIFS($J$2:J545, $B$2:B545, B545)</f>
        <v>0.375</v>
      </c>
      <c r="AD545" s="40">
        <f>AVERAGEIFS($D$2:D545, $B$2:B545, B545)</f>
        <v>0</v>
      </c>
    </row>
    <row r="546" spans="1:30" x14ac:dyDescent="0.25">
      <c r="A546" s="39">
        <v>46253</v>
      </c>
      <c r="B546" t="s">
        <v>23</v>
      </c>
      <c r="C546">
        <v>15</v>
      </c>
      <c r="D546" s="40">
        <v>0</v>
      </c>
      <c r="E546">
        <v>5</v>
      </c>
      <c r="F546">
        <v>2</v>
      </c>
      <c r="G546">
        <v>20</v>
      </c>
      <c r="H546">
        <v>10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1</v>
      </c>
      <c r="Z546">
        <v>0</v>
      </c>
      <c r="AA546" s="40">
        <f>AVERAGEIFS($C$2:C546, $B$2:B546, B546)</f>
        <v>12.684210526315789</v>
      </c>
      <c r="AB546" s="40">
        <f>AVERAGEIFS($I$2:I546, $B$2:B546, B546)</f>
        <v>0.51315789473684215</v>
      </c>
      <c r="AC546" s="40">
        <f>AVERAGEIFS($J$2:J546, $B$2:B546, B546)</f>
        <v>0.48210526315789476</v>
      </c>
      <c r="AD546" s="40">
        <f>AVERAGEIFS($D$2:D546, $B$2:B546, B546)</f>
        <v>0.47368421052631576</v>
      </c>
    </row>
    <row r="547" spans="1:30" x14ac:dyDescent="0.25">
      <c r="A547" s="39">
        <v>46253</v>
      </c>
      <c r="B547" t="s">
        <v>14</v>
      </c>
      <c r="C547">
        <v>43</v>
      </c>
      <c r="D547" s="40">
        <v>0</v>
      </c>
      <c r="E547">
        <v>5</v>
      </c>
      <c r="F547">
        <v>2</v>
      </c>
      <c r="G547">
        <v>20</v>
      </c>
      <c r="H547">
        <v>10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Y547">
        <v>1</v>
      </c>
      <c r="Z547">
        <v>0</v>
      </c>
      <c r="AA547" s="40">
        <f>AVERAGEIFS($C$2:C547, $B$2:B547, B547)</f>
        <v>31.2</v>
      </c>
      <c r="AB547" s="40">
        <f>AVERAGEIFS($I$2:I547, $B$2:B547, B547)</f>
        <v>0.43999999999999995</v>
      </c>
      <c r="AC547" s="40">
        <f>AVERAGEIFS($J$2:J547, $B$2:B547, B547)</f>
        <v>0.45600000000000007</v>
      </c>
      <c r="AD547" s="40">
        <f>AVERAGEIFS($D$2:D547, $B$2:B547, B547)</f>
        <v>0.2</v>
      </c>
    </row>
    <row r="548" spans="1:30" x14ac:dyDescent="0.25">
      <c r="A548" s="39">
        <v>46253</v>
      </c>
      <c r="B548" t="s">
        <v>13</v>
      </c>
      <c r="C548">
        <v>47</v>
      </c>
      <c r="D548" s="40">
        <v>0</v>
      </c>
      <c r="E548">
        <v>5</v>
      </c>
      <c r="F548">
        <v>2</v>
      </c>
      <c r="G548">
        <v>20</v>
      </c>
      <c r="H548">
        <v>10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1</v>
      </c>
      <c r="Z548">
        <v>0</v>
      </c>
      <c r="AA548" s="40">
        <f>AVERAGEIFS($C$2:C548, $B$2:B548, B548)</f>
        <v>24.94736842105263</v>
      </c>
      <c r="AB548" s="40">
        <f>AVERAGEIFS($I$2:I548, $B$2:B548, B548)</f>
        <v>0.4447368421052631</v>
      </c>
      <c r="AC548" s="40">
        <f>AVERAGEIFS($J$2:J548, $B$2:B548, B548)</f>
        <v>0.46157894736842103</v>
      </c>
      <c r="AD548" s="40">
        <f>AVERAGEIFS($D$2:D548, $B$2:B548, B548)</f>
        <v>0.31578947368421051</v>
      </c>
    </row>
    <row r="549" spans="1:30" x14ac:dyDescent="0.25">
      <c r="A549" s="39">
        <v>46253</v>
      </c>
      <c r="B549" t="s">
        <v>90</v>
      </c>
      <c r="C549">
        <v>42</v>
      </c>
      <c r="D549" s="40">
        <v>0</v>
      </c>
      <c r="E549">
        <v>5</v>
      </c>
      <c r="F549">
        <v>2</v>
      </c>
      <c r="G549">
        <v>20</v>
      </c>
      <c r="H549">
        <v>10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1</v>
      </c>
      <c r="Z549">
        <v>0</v>
      </c>
      <c r="AA549" s="40">
        <f>AVERAGEIFS($C$2:C549, $B$2:B549, B549)</f>
        <v>26.916666666666668</v>
      </c>
      <c r="AB549" s="40">
        <f>AVERAGEIFS($I$2:I549, $B$2:B549, B549)</f>
        <v>0.51249999999999996</v>
      </c>
      <c r="AC549" s="40">
        <f>AVERAGEIFS($J$2:J549, $B$2:B549, B549)</f>
        <v>0.53166666666666673</v>
      </c>
      <c r="AD549" s="40">
        <f>AVERAGEIFS($D$2:D549, $B$2:B549, B549)</f>
        <v>0.5</v>
      </c>
    </row>
    <row r="550" spans="1:30" x14ac:dyDescent="0.25">
      <c r="A550" s="39">
        <v>46253</v>
      </c>
      <c r="B550" t="s">
        <v>64</v>
      </c>
      <c r="C550">
        <v>4</v>
      </c>
      <c r="D550" s="40">
        <v>0</v>
      </c>
      <c r="E550">
        <v>5</v>
      </c>
      <c r="F550">
        <v>2</v>
      </c>
      <c r="G550">
        <v>20</v>
      </c>
      <c r="H550">
        <v>10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1</v>
      </c>
      <c r="Z550">
        <v>0</v>
      </c>
      <c r="AA550" s="40">
        <f>AVERAGEIFS($C$2:C550, $B$2:B550, B550)</f>
        <v>11.6</v>
      </c>
      <c r="AB550" s="40">
        <f>AVERAGEIFS($I$2:I550, $B$2:B550, B550)</f>
        <v>0.38</v>
      </c>
      <c r="AC550" s="40">
        <f>AVERAGEIFS($J$2:J550, $B$2:B550, B550)</f>
        <v>0.438</v>
      </c>
      <c r="AD550" s="40">
        <f>AVERAGEIFS($D$2:D550, $B$2:B550, B550)</f>
        <v>0.2</v>
      </c>
    </row>
    <row r="551" spans="1:30" x14ac:dyDescent="0.25">
      <c r="A551" s="39">
        <v>46253</v>
      </c>
      <c r="B551" t="s">
        <v>120</v>
      </c>
      <c r="C551">
        <v>15</v>
      </c>
      <c r="D551" s="40">
        <v>1</v>
      </c>
      <c r="E551">
        <v>3</v>
      </c>
      <c r="F551">
        <v>3</v>
      </c>
      <c r="G551">
        <v>12</v>
      </c>
      <c r="H551">
        <v>9</v>
      </c>
      <c r="I551">
        <v>1</v>
      </c>
      <c r="J551">
        <v>0.75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1</v>
      </c>
      <c r="Y551">
        <v>0</v>
      </c>
      <c r="Z551">
        <v>0</v>
      </c>
      <c r="AA551" s="40">
        <f>AVERAGEIFS($C$2:C551, $B$2:B551, B551)</f>
        <v>16.518518518518519</v>
      </c>
      <c r="AB551" s="40">
        <f>AVERAGEIFS($I$2:I551, $B$2:B551, B551)</f>
        <v>0.50111111111111106</v>
      </c>
      <c r="AC551" s="40">
        <f>AVERAGEIFS($J$2:J551, $B$2:B551, B551)</f>
        <v>0.49148148148148146</v>
      </c>
      <c r="AD551" s="40">
        <f>AVERAGEIFS($D$2:D551, $B$2:B551, B551)</f>
        <v>0.48148148148148145</v>
      </c>
    </row>
    <row r="552" spans="1:30" x14ac:dyDescent="0.25">
      <c r="A552" s="39">
        <v>46253</v>
      </c>
      <c r="B552" t="s">
        <v>2</v>
      </c>
      <c r="C552">
        <v>31</v>
      </c>
      <c r="D552" s="40">
        <v>1</v>
      </c>
      <c r="E552">
        <v>3</v>
      </c>
      <c r="F552">
        <v>3</v>
      </c>
      <c r="G552">
        <v>12</v>
      </c>
      <c r="H552">
        <v>9</v>
      </c>
      <c r="I552">
        <v>1</v>
      </c>
      <c r="J552">
        <v>0.75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1</v>
      </c>
      <c r="Y552">
        <v>0</v>
      </c>
      <c r="Z552">
        <v>0</v>
      </c>
      <c r="AA552" s="40">
        <f>AVERAGEIFS($C$2:C552, $B$2:B552, B552)</f>
        <v>30.8</v>
      </c>
      <c r="AB552" s="40">
        <f>AVERAGEIFS($I$2:I552, $B$2:B552, B552)</f>
        <v>0.65999999999999992</v>
      </c>
      <c r="AC552" s="40">
        <f>AVERAGEIFS($J$2:J552, $B$2:B552, B552)</f>
        <v>0.59133333333333327</v>
      </c>
      <c r="AD552" s="40">
        <f>AVERAGEIFS($D$2:D552, $B$2:B552, B552)</f>
        <v>0.73333333333333328</v>
      </c>
    </row>
    <row r="553" spans="1:30" x14ac:dyDescent="0.25">
      <c r="A553" s="39">
        <v>46253</v>
      </c>
      <c r="B553" t="s">
        <v>22</v>
      </c>
      <c r="C553">
        <v>16</v>
      </c>
      <c r="D553" s="40">
        <v>1</v>
      </c>
      <c r="E553">
        <v>3</v>
      </c>
      <c r="F553">
        <v>3</v>
      </c>
      <c r="G553">
        <v>12</v>
      </c>
      <c r="H553">
        <v>9</v>
      </c>
      <c r="I553">
        <v>1</v>
      </c>
      <c r="J553">
        <v>0.75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1</v>
      </c>
      <c r="Y553">
        <v>0</v>
      </c>
      <c r="Z553">
        <v>0</v>
      </c>
      <c r="AA553" s="40">
        <f>AVERAGEIFS($C$2:C553, $B$2:B553, B553)</f>
        <v>15.111111111111111</v>
      </c>
      <c r="AB553" s="40">
        <f>AVERAGEIFS($I$2:I553, $B$2:B553, B553)</f>
        <v>0.50888888888888895</v>
      </c>
      <c r="AC553" s="40">
        <f>AVERAGEIFS($J$2:J553, $B$2:B553, B553)</f>
        <v>0.48666666666666664</v>
      </c>
      <c r="AD553" s="40">
        <f>AVERAGEIFS($D$2:D553, $B$2:B553, B553)</f>
        <v>0.44444444444444442</v>
      </c>
    </row>
    <row r="554" spans="1:30" x14ac:dyDescent="0.25">
      <c r="A554" s="39">
        <v>46253</v>
      </c>
      <c r="B554" t="s">
        <v>113</v>
      </c>
      <c r="C554">
        <v>26</v>
      </c>
      <c r="D554" s="40">
        <v>1</v>
      </c>
      <c r="E554">
        <v>3</v>
      </c>
      <c r="F554">
        <v>3</v>
      </c>
      <c r="G554">
        <v>12</v>
      </c>
      <c r="H554">
        <v>9</v>
      </c>
      <c r="I554">
        <v>1</v>
      </c>
      <c r="J554">
        <v>0.75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1</v>
      </c>
      <c r="Y554">
        <v>0</v>
      </c>
      <c r="Z554">
        <v>0</v>
      </c>
      <c r="AA554" s="40">
        <f>AVERAGEIFS($C$2:C554, $B$2:B554, B554)</f>
        <v>25.166666666666668</v>
      </c>
      <c r="AB554" s="40">
        <f>AVERAGEIFS($I$2:I554, $B$2:B554, B554)</f>
        <v>0.62333333333333329</v>
      </c>
      <c r="AC554" s="40">
        <f>AVERAGEIFS($J$2:J554, $B$2:B554, B554)</f>
        <v>0.55222222222222228</v>
      </c>
      <c r="AD554" s="40">
        <f>AVERAGEIFS($D$2:D554, $B$2:B554, B554)</f>
        <v>0.72222222222222221</v>
      </c>
    </row>
    <row r="555" spans="1:30" x14ac:dyDescent="0.25">
      <c r="A555" s="39">
        <v>46253</v>
      </c>
      <c r="B555" t="s">
        <v>186</v>
      </c>
      <c r="C555">
        <v>9</v>
      </c>
      <c r="D555" s="40">
        <v>1</v>
      </c>
      <c r="E555">
        <v>3</v>
      </c>
      <c r="F555">
        <v>3</v>
      </c>
      <c r="G555">
        <v>12</v>
      </c>
      <c r="H555">
        <v>9</v>
      </c>
      <c r="I555">
        <v>1</v>
      </c>
      <c r="J555">
        <v>0.75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0</v>
      </c>
      <c r="AA555" s="40">
        <f>AVERAGEIFS($C$2:C555, $B$2:B555, B555)</f>
        <v>13.807692307692308</v>
      </c>
      <c r="AB555" s="40">
        <f>AVERAGEIFS($I$2:I555, $B$2:B555, B555)</f>
        <v>0.61153846153846148</v>
      </c>
      <c r="AC555" s="40">
        <f>AVERAGEIFS($J$2:J555, $B$2:B555, B555)</f>
        <v>0.55884615384615377</v>
      </c>
      <c r="AD555" s="40">
        <f>AVERAGEIFS($D$2:D555, $B$2:B555, B555)</f>
        <v>0.69230769230769229</v>
      </c>
    </row>
    <row r="556" spans="1:30" x14ac:dyDescent="0.25">
      <c r="A556" s="39">
        <v>46253</v>
      </c>
      <c r="B556" t="s">
        <v>3</v>
      </c>
      <c r="C556">
        <v>30</v>
      </c>
      <c r="D556" s="40">
        <v>1</v>
      </c>
      <c r="E556">
        <v>3</v>
      </c>
      <c r="F556">
        <v>3</v>
      </c>
      <c r="G556">
        <v>12</v>
      </c>
      <c r="H556">
        <v>9</v>
      </c>
      <c r="I556">
        <v>1</v>
      </c>
      <c r="J556">
        <v>0.75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0</v>
      </c>
      <c r="AA556" s="40">
        <f>AVERAGEIFS($C$2:C556, $B$2:B556, B556)</f>
        <v>22.90909090909091</v>
      </c>
      <c r="AB556" s="40">
        <f>AVERAGEIFS($I$2:I556, $B$2:B556, B556)</f>
        <v>0.50909090909090904</v>
      </c>
      <c r="AC556" s="40">
        <f>AVERAGEIFS($J$2:J556, $B$2:B556, B556)</f>
        <v>0.45727272727272728</v>
      </c>
      <c r="AD556" s="40">
        <f>AVERAGEIFS($D$2:D556, $B$2:B556, B556)</f>
        <v>0.45454545454545453</v>
      </c>
    </row>
    <row r="557" spans="1:30" x14ac:dyDescent="0.25">
      <c r="A557" s="39">
        <v>46253</v>
      </c>
      <c r="B557" t="s">
        <v>18</v>
      </c>
      <c r="C557">
        <v>6</v>
      </c>
      <c r="D557" s="40">
        <v>0</v>
      </c>
      <c r="E557">
        <v>3</v>
      </c>
      <c r="F557">
        <v>0</v>
      </c>
      <c r="G557">
        <v>12</v>
      </c>
      <c r="H557">
        <v>3</v>
      </c>
      <c r="I557">
        <v>0</v>
      </c>
      <c r="J557">
        <v>0.25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s="40">
        <f>AVERAGEIFS($C$2:C557, $B$2:B557, B557)</f>
        <v>17.333333333333332</v>
      </c>
      <c r="AB557" s="40">
        <f>AVERAGEIFS($I$2:I557, $B$2:B557, B557)</f>
        <v>0.31111111111111112</v>
      </c>
      <c r="AC557" s="40">
        <f>AVERAGEIFS($J$2:J557, $B$2:B557, B557)</f>
        <v>0.4211111111111111</v>
      </c>
      <c r="AD557" s="40">
        <f>AVERAGEIFS($D$2:D557, $B$2:B557, B557)</f>
        <v>0.1111111111111111</v>
      </c>
    </row>
    <row r="558" spans="1:30" x14ac:dyDescent="0.25">
      <c r="A558" s="39">
        <v>46253</v>
      </c>
      <c r="B558" t="s">
        <v>16</v>
      </c>
      <c r="C558">
        <v>24</v>
      </c>
      <c r="D558" s="40">
        <v>0</v>
      </c>
      <c r="E558">
        <v>3</v>
      </c>
      <c r="F558">
        <v>0</v>
      </c>
      <c r="G558">
        <v>12</v>
      </c>
      <c r="H558">
        <v>3</v>
      </c>
      <c r="I558">
        <v>0</v>
      </c>
      <c r="J558">
        <v>0.25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 s="40">
        <f>AVERAGEIFS($C$2:C558, $B$2:B558, B558)</f>
        <v>26</v>
      </c>
      <c r="AB558" s="40">
        <f>AVERAGEIFS($I$2:I558, $B$2:B558, B558)</f>
        <v>0.37</v>
      </c>
      <c r="AC558" s="40">
        <f>AVERAGEIFS($J$2:J558, $B$2:B558, B558)</f>
        <v>0.40800000000000003</v>
      </c>
      <c r="AD558" s="40">
        <f>AVERAGEIFS($D$2:D558, $B$2:B558, B558)</f>
        <v>0.4</v>
      </c>
    </row>
    <row r="559" spans="1:30" x14ac:dyDescent="0.25">
      <c r="A559" s="39">
        <v>46253</v>
      </c>
      <c r="B559" t="s">
        <v>111</v>
      </c>
      <c r="C559">
        <v>13</v>
      </c>
      <c r="D559" s="40">
        <v>0</v>
      </c>
      <c r="E559">
        <v>3</v>
      </c>
      <c r="F559">
        <v>0</v>
      </c>
      <c r="G559">
        <v>12</v>
      </c>
      <c r="H559">
        <v>3</v>
      </c>
      <c r="I559">
        <v>0</v>
      </c>
      <c r="J559">
        <v>0.25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 s="40">
        <f>AVERAGEIFS($C$2:C559, $B$2:B559, B559)</f>
        <v>14.111111111111111</v>
      </c>
      <c r="AB559" s="40">
        <f>AVERAGEIFS($I$2:I559, $B$2:B559, B559)</f>
        <v>0.49444444444444452</v>
      </c>
      <c r="AC559" s="40">
        <f>AVERAGEIFS($J$2:J559, $B$2:B559, B559)</f>
        <v>0.5092592592592593</v>
      </c>
      <c r="AD559" s="40">
        <f>AVERAGEIFS($D$2:D559, $B$2:B559, B559)</f>
        <v>0.44444444444444442</v>
      </c>
    </row>
    <row r="560" spans="1:30" x14ac:dyDescent="0.25">
      <c r="A560" s="39">
        <v>46253</v>
      </c>
      <c r="B560" t="s">
        <v>5</v>
      </c>
      <c r="C560">
        <v>27</v>
      </c>
      <c r="D560" s="40">
        <v>0</v>
      </c>
      <c r="E560">
        <v>3</v>
      </c>
      <c r="F560">
        <v>0</v>
      </c>
      <c r="G560">
        <v>12</v>
      </c>
      <c r="H560">
        <v>3</v>
      </c>
      <c r="I560">
        <v>0</v>
      </c>
      <c r="J560">
        <v>0.25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 s="40">
        <f>AVERAGEIFS($C$2:C560, $B$2:B560, B560)</f>
        <v>22.933333333333334</v>
      </c>
      <c r="AB560" s="40">
        <f>AVERAGEIFS($I$2:I560, $B$2:B560, B560)</f>
        <v>0.46333333333333326</v>
      </c>
      <c r="AC560" s="40">
        <f>AVERAGEIFS($J$2:J560, $B$2:B560, B560)</f>
        <v>0.4986666666666667</v>
      </c>
      <c r="AD560" s="40">
        <f>AVERAGEIFS($D$2:D560, $B$2:B560, B560)</f>
        <v>0.4</v>
      </c>
    </row>
    <row r="561" spans="1:30" x14ac:dyDescent="0.25">
      <c r="A561" s="39">
        <v>46253</v>
      </c>
      <c r="B561" t="s">
        <v>31</v>
      </c>
      <c r="C561">
        <v>22</v>
      </c>
      <c r="D561" s="40">
        <v>0</v>
      </c>
      <c r="E561">
        <v>3</v>
      </c>
      <c r="F561">
        <v>0</v>
      </c>
      <c r="G561">
        <v>12</v>
      </c>
      <c r="H561">
        <v>3</v>
      </c>
      <c r="I561">
        <v>0</v>
      </c>
      <c r="J561">
        <v>0.25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 s="40">
        <f>AVERAGEIFS($C$2:C561, $B$2:B561, B561)</f>
        <v>18.333333333333332</v>
      </c>
      <c r="AB561" s="40">
        <f>AVERAGEIFS($I$2:I561, $B$2:B561, B561)</f>
        <v>0.50250000000000006</v>
      </c>
      <c r="AC561" s="40">
        <f>AVERAGEIFS($J$2:J561, $B$2:B561, B561)</f>
        <v>0.48833333333333329</v>
      </c>
      <c r="AD561" s="40">
        <f>AVERAGEIFS($D$2:D561, $B$2:B561, B561)</f>
        <v>0.5</v>
      </c>
    </row>
    <row r="562" spans="1:30" x14ac:dyDescent="0.25">
      <c r="A562" s="39">
        <v>46253</v>
      </c>
      <c r="B562" t="s">
        <v>119</v>
      </c>
      <c r="C562">
        <v>5</v>
      </c>
      <c r="D562" s="40">
        <v>0</v>
      </c>
      <c r="E562">
        <v>3</v>
      </c>
      <c r="F562">
        <v>0</v>
      </c>
      <c r="G562">
        <v>12</v>
      </c>
      <c r="H562">
        <v>3</v>
      </c>
      <c r="I562">
        <v>0</v>
      </c>
      <c r="J562">
        <v>0.25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s="40">
        <f>AVERAGEIFS($C$2:C562, $B$2:B562, B562)</f>
        <v>15.222222222222221</v>
      </c>
      <c r="AB562" s="40">
        <f>AVERAGEIFS($I$2:I562, $B$2:B562, B562)</f>
        <v>0.44666666666666671</v>
      </c>
      <c r="AC562" s="40">
        <f>AVERAGEIFS($J$2:J562, $B$2:B562, B562)</f>
        <v>0.47777777777777775</v>
      </c>
      <c r="AD562" s="40">
        <f>AVERAGEIFS($D$2:D562, $B$2:B562, B562)</f>
        <v>0.55555555555555558</v>
      </c>
    </row>
    <row r="563" spans="1:30" x14ac:dyDescent="0.25">
      <c r="A563" s="39">
        <v>46257</v>
      </c>
      <c r="B563" t="s">
        <v>13</v>
      </c>
      <c r="C563">
        <v>9</v>
      </c>
      <c r="D563" s="40">
        <v>1</v>
      </c>
      <c r="E563">
        <v>5</v>
      </c>
      <c r="F563">
        <v>3</v>
      </c>
      <c r="G563">
        <v>20</v>
      </c>
      <c r="H563">
        <v>12</v>
      </c>
      <c r="I563">
        <v>0.6</v>
      </c>
      <c r="J563">
        <v>0.6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1</v>
      </c>
      <c r="Z563">
        <v>1</v>
      </c>
      <c r="AA563" s="40">
        <f>AVERAGEIFS($C$2:C563, $B$2:B563, B563)</f>
        <v>24.15</v>
      </c>
      <c r="AB563" s="40">
        <f>AVERAGEIFS($I$2:I563, $B$2:B563, B563)</f>
        <v>0.45249999999999996</v>
      </c>
      <c r="AC563" s="40">
        <f>AVERAGEIFS($J$2:J563, $B$2:B563, B563)</f>
        <v>0.46849999999999997</v>
      </c>
      <c r="AD563" s="40">
        <f>AVERAGEIFS($D$2:D563, $B$2:B563, B563)</f>
        <v>0.35</v>
      </c>
    </row>
    <row r="564" spans="1:30" x14ac:dyDescent="0.25">
      <c r="A564" s="39">
        <v>46257</v>
      </c>
      <c r="B564" t="s">
        <v>2</v>
      </c>
      <c r="C564">
        <v>53</v>
      </c>
      <c r="D564" s="40">
        <v>1</v>
      </c>
      <c r="E564">
        <v>5</v>
      </c>
      <c r="F564">
        <v>3</v>
      </c>
      <c r="G564">
        <v>20</v>
      </c>
      <c r="H564">
        <v>12</v>
      </c>
      <c r="I564">
        <v>0.6</v>
      </c>
      <c r="J564">
        <v>0.6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1</v>
      </c>
      <c r="Z564">
        <v>1</v>
      </c>
      <c r="AA564" s="40">
        <f>AVERAGEIFS($C$2:C564, $B$2:B564, B564)</f>
        <v>32.1875</v>
      </c>
      <c r="AB564" s="40">
        <f>AVERAGEIFS($I$2:I564, $B$2:B564, B564)</f>
        <v>0.65624999999999989</v>
      </c>
      <c r="AC564" s="40">
        <f>AVERAGEIFS($J$2:J564, $B$2:B564, B564)</f>
        <v>0.59187499999999993</v>
      </c>
      <c r="AD564" s="40">
        <f>AVERAGEIFS($D$2:D564, $B$2:B564, B564)</f>
        <v>0.75</v>
      </c>
    </row>
    <row r="565" spans="1:30" x14ac:dyDescent="0.25">
      <c r="A565" s="39">
        <v>46257</v>
      </c>
      <c r="B565" t="s">
        <v>127</v>
      </c>
      <c r="C565">
        <v>32</v>
      </c>
      <c r="D565" s="40">
        <v>1</v>
      </c>
      <c r="E565">
        <v>5</v>
      </c>
      <c r="F565">
        <v>3</v>
      </c>
      <c r="G565">
        <v>20</v>
      </c>
      <c r="H565">
        <v>12</v>
      </c>
      <c r="I565">
        <v>0.6</v>
      </c>
      <c r="J565">
        <v>0.6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1</v>
      </c>
      <c r="Z565">
        <v>1</v>
      </c>
      <c r="AA565" s="40">
        <f>AVERAGEIFS($C$2:C565, $B$2:B565, B565)</f>
        <v>23.580645161290324</v>
      </c>
      <c r="AB565" s="40">
        <f>AVERAGEIFS($I$2:I565, $B$2:B565, B565)</f>
        <v>0.51870967741935492</v>
      </c>
      <c r="AC565" s="40">
        <f>AVERAGEIFS($J$2:J565, $B$2:B565, B565)</f>
        <v>0.50225806451612909</v>
      </c>
      <c r="AD565" s="40">
        <f>AVERAGEIFS($D$2:D565, $B$2:B565, B565)</f>
        <v>0.58064516129032262</v>
      </c>
    </row>
    <row r="566" spans="1:30" x14ac:dyDescent="0.25">
      <c r="A566" s="39">
        <v>46257</v>
      </c>
      <c r="B566" t="s">
        <v>120</v>
      </c>
      <c r="C566">
        <v>23</v>
      </c>
      <c r="D566" s="40">
        <v>1</v>
      </c>
      <c r="E566">
        <v>5</v>
      </c>
      <c r="F566">
        <v>3</v>
      </c>
      <c r="G566">
        <v>20</v>
      </c>
      <c r="H566">
        <v>12</v>
      </c>
      <c r="I566">
        <v>0.6</v>
      </c>
      <c r="J566">
        <v>0.6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1</v>
      </c>
      <c r="Z566">
        <v>1</v>
      </c>
      <c r="AA566" s="40">
        <f>AVERAGEIFS($C$2:C566, $B$2:B566, B566)</f>
        <v>16.75</v>
      </c>
      <c r="AB566" s="40">
        <f>AVERAGEIFS($I$2:I566, $B$2:B566, B566)</f>
        <v>0.50464285714285706</v>
      </c>
      <c r="AC566" s="40">
        <f>AVERAGEIFS($J$2:J566, $B$2:B566, B566)</f>
        <v>0.49535714285714283</v>
      </c>
      <c r="AD566" s="40">
        <f>AVERAGEIFS($D$2:D566, $B$2:B566, B566)</f>
        <v>0.5</v>
      </c>
    </row>
    <row r="567" spans="1:30" x14ac:dyDescent="0.25">
      <c r="A567" s="39">
        <v>46257</v>
      </c>
      <c r="B567" t="s">
        <v>111</v>
      </c>
      <c r="C567">
        <v>20</v>
      </c>
      <c r="D567" s="40">
        <v>1</v>
      </c>
      <c r="E567">
        <v>5</v>
      </c>
      <c r="F567">
        <v>3</v>
      </c>
      <c r="G567">
        <v>20</v>
      </c>
      <c r="H567">
        <v>12</v>
      </c>
      <c r="I567">
        <v>0.6</v>
      </c>
      <c r="J567">
        <v>0.6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1</v>
      </c>
      <c r="Z567">
        <v>1</v>
      </c>
      <c r="AA567" s="40">
        <f>AVERAGEIFS($C$2:C567, $B$2:B567, B567)</f>
        <v>14.321428571428571</v>
      </c>
      <c r="AB567" s="40">
        <f>AVERAGEIFS($I$2:I567, $B$2:B567, B567)</f>
        <v>0.49821428571428578</v>
      </c>
      <c r="AC567" s="40">
        <f>AVERAGEIFS($J$2:J567, $B$2:B567, B567)</f>
        <v>0.51250000000000007</v>
      </c>
      <c r="AD567" s="40">
        <f>AVERAGEIFS($D$2:D567, $B$2:B567, B567)</f>
        <v>0.4642857142857143</v>
      </c>
    </row>
    <row r="568" spans="1:30" x14ac:dyDescent="0.25">
      <c r="A568" s="39">
        <v>46257</v>
      </c>
      <c r="B568" t="s">
        <v>186</v>
      </c>
      <c r="C568">
        <v>15</v>
      </c>
      <c r="D568" s="40">
        <v>1</v>
      </c>
      <c r="E568">
        <v>5</v>
      </c>
      <c r="F568">
        <v>3</v>
      </c>
      <c r="G568">
        <v>20</v>
      </c>
      <c r="H568">
        <v>12</v>
      </c>
      <c r="I568">
        <v>0.6</v>
      </c>
      <c r="J568">
        <v>0.6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1</v>
      </c>
      <c r="Z568">
        <v>1</v>
      </c>
      <c r="AA568" s="40">
        <f>AVERAGEIFS($C$2:C568, $B$2:B568, B568)</f>
        <v>13.851851851851851</v>
      </c>
      <c r="AB568" s="40">
        <f>AVERAGEIFS($I$2:I568, $B$2:B568, B568)</f>
        <v>0.61111111111111116</v>
      </c>
      <c r="AC568" s="40">
        <f>AVERAGEIFS($J$2:J568, $B$2:B568, B568)</f>
        <v>0.5603703703703703</v>
      </c>
      <c r="AD568" s="40">
        <f>AVERAGEIFS($D$2:D568, $B$2:B568, B568)</f>
        <v>0.70370370370370372</v>
      </c>
    </row>
    <row r="569" spans="1:30" x14ac:dyDescent="0.25">
      <c r="A569" s="39">
        <v>46257</v>
      </c>
      <c r="B569" t="s">
        <v>49</v>
      </c>
      <c r="C569">
        <v>10</v>
      </c>
      <c r="D569" s="40">
        <v>1</v>
      </c>
      <c r="E569">
        <v>5</v>
      </c>
      <c r="F569">
        <v>3</v>
      </c>
      <c r="G569">
        <v>20</v>
      </c>
      <c r="H569">
        <v>12</v>
      </c>
      <c r="I569">
        <v>0.6</v>
      </c>
      <c r="J569">
        <v>0.6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1</v>
      </c>
      <c r="Z569">
        <v>1</v>
      </c>
      <c r="AA569" s="40">
        <f>AVERAGEIFS($C$2:C569, $B$2:B569, B569)</f>
        <v>12.888888888888889</v>
      </c>
      <c r="AB569" s="40">
        <f>AVERAGEIFS($I$2:I569, $B$2:B569, B569)</f>
        <v>0.42777777777777781</v>
      </c>
      <c r="AC569" s="40">
        <f>AVERAGEIFS($J$2:J569, $B$2:B569, B569)</f>
        <v>0.46222222222222226</v>
      </c>
      <c r="AD569" s="40">
        <f>AVERAGEIFS($D$2:D569, $B$2:B569, B569)</f>
        <v>0.44444444444444442</v>
      </c>
    </row>
    <row r="570" spans="1:30" x14ac:dyDescent="0.25">
      <c r="A570" s="39">
        <v>46257</v>
      </c>
      <c r="B570" t="s">
        <v>258</v>
      </c>
      <c r="C570">
        <v>3</v>
      </c>
      <c r="D570" s="40">
        <v>1</v>
      </c>
      <c r="E570">
        <v>5</v>
      </c>
      <c r="F570">
        <v>3</v>
      </c>
      <c r="G570">
        <v>20</v>
      </c>
      <c r="H570">
        <v>12</v>
      </c>
      <c r="I570">
        <v>0.6</v>
      </c>
      <c r="J570">
        <v>0.6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1</v>
      </c>
      <c r="Z570">
        <v>1</v>
      </c>
      <c r="AA570" s="40">
        <f>AVERAGEIFS($C$2:C570, $B$2:B570, B570)</f>
        <v>5.5</v>
      </c>
      <c r="AB570" s="40">
        <f>AVERAGEIFS($I$2:I570, $B$2:B570, B570)</f>
        <v>0.5</v>
      </c>
      <c r="AC570" s="40">
        <f>AVERAGEIFS($J$2:J570, $B$2:B570, B570)</f>
        <v>0.55000000000000004</v>
      </c>
      <c r="AD570" s="40">
        <f>AVERAGEIFS($D$2:D570, $B$2:B570, B570)</f>
        <v>0.5</v>
      </c>
    </row>
    <row r="571" spans="1:30" x14ac:dyDescent="0.25">
      <c r="A571" s="39">
        <v>46257</v>
      </c>
      <c r="B571" t="s">
        <v>12</v>
      </c>
      <c r="C571">
        <v>19</v>
      </c>
      <c r="D571" s="40">
        <v>0</v>
      </c>
      <c r="E571">
        <v>5</v>
      </c>
      <c r="F571">
        <v>2</v>
      </c>
      <c r="G571">
        <v>20</v>
      </c>
      <c r="H571">
        <v>8</v>
      </c>
      <c r="I571">
        <v>0.4</v>
      </c>
      <c r="J571">
        <v>0.4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 s="40">
        <f>AVERAGEIFS($C$2:C571, $B$2:B571, B571)</f>
        <v>23.666666666666668</v>
      </c>
      <c r="AB571" s="40">
        <f>AVERAGEIFS($I$2:I571, $B$2:B571, B571)</f>
        <v>0.53333333333333333</v>
      </c>
      <c r="AC571" s="40">
        <f>AVERAGEIFS($J$2:J571, $B$2:B571, B571)</f>
        <v>0.48466666666666663</v>
      </c>
      <c r="AD571" s="40">
        <f>AVERAGEIFS($D$2:D571, $B$2:B571, B571)</f>
        <v>0.53333333333333333</v>
      </c>
    </row>
    <row r="572" spans="1:30" x14ac:dyDescent="0.25">
      <c r="A572" s="39">
        <v>46257</v>
      </c>
      <c r="B572" t="s">
        <v>90</v>
      </c>
      <c r="C572">
        <v>26</v>
      </c>
      <c r="D572" s="40">
        <v>0</v>
      </c>
      <c r="E572">
        <v>5</v>
      </c>
      <c r="F572">
        <v>2</v>
      </c>
      <c r="G572">
        <v>20</v>
      </c>
      <c r="H572">
        <v>8</v>
      </c>
      <c r="I572">
        <v>0.4</v>
      </c>
      <c r="J572">
        <v>0.4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 s="40">
        <f>AVERAGEIFS($C$2:C572, $B$2:B572, B572)</f>
        <v>26.846153846153847</v>
      </c>
      <c r="AB572" s="40">
        <f>AVERAGEIFS($I$2:I572, $B$2:B572, B572)</f>
        <v>0.50384615384615383</v>
      </c>
      <c r="AC572" s="40">
        <f>AVERAGEIFS($J$2:J572, $B$2:B572, B572)</f>
        <v>0.52153846153846162</v>
      </c>
      <c r="AD572" s="40">
        <f>AVERAGEIFS($D$2:D572, $B$2:B572, B572)</f>
        <v>0.46153846153846156</v>
      </c>
    </row>
    <row r="573" spans="1:30" x14ac:dyDescent="0.25">
      <c r="A573" s="39">
        <v>46257</v>
      </c>
      <c r="B573" t="s">
        <v>65</v>
      </c>
      <c r="C573">
        <v>23</v>
      </c>
      <c r="D573" s="40">
        <v>0</v>
      </c>
      <c r="E573">
        <v>5</v>
      </c>
      <c r="F573">
        <v>2</v>
      </c>
      <c r="G573">
        <v>20</v>
      </c>
      <c r="H573">
        <v>8</v>
      </c>
      <c r="I573">
        <v>0.4</v>
      </c>
      <c r="J573">
        <v>0.4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 s="40">
        <f>AVERAGEIFS($C$2:C573, $B$2:B573, B573)</f>
        <v>20.2</v>
      </c>
      <c r="AB573" s="40">
        <f>AVERAGEIFS($I$2:I573, $B$2:B573, B573)</f>
        <v>0.59800000000000009</v>
      </c>
      <c r="AC573" s="40">
        <f>AVERAGEIFS($J$2:J573, $B$2:B573, B573)</f>
        <v>0.55733333333333335</v>
      </c>
      <c r="AD573" s="40">
        <f>AVERAGEIFS($D$2:D573, $B$2:B573, B573)</f>
        <v>0.66666666666666663</v>
      </c>
    </row>
    <row r="574" spans="1:30" x14ac:dyDescent="0.25">
      <c r="A574" s="39">
        <v>46257</v>
      </c>
      <c r="B574" t="s">
        <v>253</v>
      </c>
      <c r="C574">
        <v>22</v>
      </c>
      <c r="D574" s="40">
        <v>0</v>
      </c>
      <c r="E574">
        <v>5</v>
      </c>
      <c r="F574">
        <v>2</v>
      </c>
      <c r="G574">
        <v>20</v>
      </c>
      <c r="H574">
        <v>8</v>
      </c>
      <c r="I574">
        <v>0.4</v>
      </c>
      <c r="J574">
        <v>0.4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 s="40">
        <f>AVERAGEIFS($C$2:C574, $B$2:B574, B574)</f>
        <v>12.555555555555555</v>
      </c>
      <c r="AB574" s="40">
        <f>AVERAGEIFS($I$2:I574, $B$2:B574, B574)</f>
        <v>0.47777777777777786</v>
      </c>
      <c r="AC574" s="40">
        <f>AVERAGEIFS($J$2:J574, $B$2:B574, B574)</f>
        <v>0.4588888888888889</v>
      </c>
      <c r="AD574" s="40">
        <f>AVERAGEIFS($D$2:D574, $B$2:B574, B574)</f>
        <v>0.55555555555555558</v>
      </c>
    </row>
    <row r="575" spans="1:30" x14ac:dyDescent="0.25">
      <c r="A575" s="39">
        <v>46257</v>
      </c>
      <c r="B575" t="s">
        <v>17</v>
      </c>
      <c r="C575">
        <v>20</v>
      </c>
      <c r="D575" s="40">
        <v>0</v>
      </c>
      <c r="E575">
        <v>5</v>
      </c>
      <c r="F575">
        <v>2</v>
      </c>
      <c r="G575">
        <v>20</v>
      </c>
      <c r="H575">
        <v>8</v>
      </c>
      <c r="I575">
        <v>0.4</v>
      </c>
      <c r="J575">
        <v>0.4</v>
      </c>
      <c r="K575">
        <v>0</v>
      </c>
      <c r="L575">
        <v>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 s="40">
        <f>AVERAGEIFS($C$2:C575, $B$2:B575, B575)</f>
        <v>11.333333333333334</v>
      </c>
      <c r="AB575" s="40">
        <f>AVERAGEIFS($I$2:I575, $B$2:B575, B575)</f>
        <v>0.4916666666666667</v>
      </c>
      <c r="AC575" s="40">
        <f>AVERAGEIFS($J$2:J575, $B$2:B575, B575)</f>
        <v>0.47916666666666669</v>
      </c>
      <c r="AD575" s="40">
        <f>AVERAGEIFS($D$2:D575, $B$2:B575, B575)</f>
        <v>0.41666666666666669</v>
      </c>
    </row>
    <row r="576" spans="1:30" x14ac:dyDescent="0.25">
      <c r="A576" s="39">
        <v>46257</v>
      </c>
      <c r="B576" t="s">
        <v>32</v>
      </c>
      <c r="C576">
        <v>20</v>
      </c>
      <c r="D576" s="40">
        <v>0</v>
      </c>
      <c r="E576">
        <v>5</v>
      </c>
      <c r="F576">
        <v>2</v>
      </c>
      <c r="G576">
        <v>20</v>
      </c>
      <c r="H576">
        <v>8</v>
      </c>
      <c r="I576">
        <v>0.4</v>
      </c>
      <c r="J576">
        <v>0.4</v>
      </c>
      <c r="K576">
        <v>0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 s="40">
        <f>AVERAGEIFS($C$2:C576, $B$2:B576, B576)</f>
        <v>14.333333333333334</v>
      </c>
      <c r="AB576" s="40">
        <f>AVERAGEIFS($I$2:I576, $B$2:B576, B576)</f>
        <v>0.41904761904761917</v>
      </c>
      <c r="AC576" s="40">
        <f>AVERAGEIFS($J$2:J576, $B$2:B576, B576)</f>
        <v>0.46666666666666667</v>
      </c>
      <c r="AD576" s="40">
        <f>AVERAGEIFS($D$2:D576, $B$2:B576, B576)</f>
        <v>0.38095238095238093</v>
      </c>
    </row>
    <row r="577" spans="1:30" x14ac:dyDescent="0.25">
      <c r="A577" s="39">
        <v>46257</v>
      </c>
      <c r="B577" t="s">
        <v>28</v>
      </c>
      <c r="C577">
        <v>9</v>
      </c>
      <c r="D577" s="40">
        <v>0</v>
      </c>
      <c r="E577">
        <v>5</v>
      </c>
      <c r="F577">
        <v>2</v>
      </c>
      <c r="G577">
        <v>20</v>
      </c>
      <c r="H577">
        <v>8</v>
      </c>
      <c r="I577">
        <v>0.4</v>
      </c>
      <c r="J577">
        <v>0.4</v>
      </c>
      <c r="K577">
        <v>0</v>
      </c>
      <c r="L577">
        <v>0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 s="40">
        <f>AVERAGEIFS($C$2:C577, $B$2:B577, B577)</f>
        <v>11.666666666666666</v>
      </c>
      <c r="AB577" s="40">
        <f>AVERAGEIFS($I$2:I577, $B$2:B577, B577)</f>
        <v>0.35000000000000003</v>
      </c>
      <c r="AC577" s="40">
        <f>AVERAGEIFS($J$2:J577, $B$2:B577, B577)</f>
        <v>0.4466666666666666</v>
      </c>
      <c r="AD577" s="40">
        <f>AVERAGEIFS($D$2:D577, $B$2:B577, B577)</f>
        <v>0</v>
      </c>
    </row>
    <row r="578" spans="1:30" x14ac:dyDescent="0.25">
      <c r="A578" s="39">
        <v>46257</v>
      </c>
      <c r="B578" t="s">
        <v>260</v>
      </c>
      <c r="C578">
        <v>5</v>
      </c>
      <c r="D578" s="40">
        <v>0</v>
      </c>
      <c r="E578">
        <v>5</v>
      </c>
      <c r="F578">
        <v>2</v>
      </c>
      <c r="G578">
        <v>20</v>
      </c>
      <c r="H578">
        <v>8</v>
      </c>
      <c r="I578">
        <v>0.4</v>
      </c>
      <c r="J578">
        <v>0.4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 s="40">
        <f>AVERAGEIFS($C$2:C578, $B$2:B578, B578)</f>
        <v>5</v>
      </c>
      <c r="AB578" s="40">
        <f>AVERAGEIFS($I$2:I578, $B$2:B578, B578)</f>
        <v>0.4</v>
      </c>
      <c r="AC578" s="40">
        <f>AVERAGEIFS($J$2:J578, $B$2:B578, B578)</f>
        <v>0.4</v>
      </c>
      <c r="AD578" s="40">
        <f>AVERAGEIFS($D$2:D578, $B$2:B578, B578)</f>
        <v>0</v>
      </c>
    </row>
    <row r="579" spans="1:30" x14ac:dyDescent="0.25">
      <c r="A579" s="39">
        <v>46257</v>
      </c>
      <c r="B579" t="s">
        <v>120</v>
      </c>
      <c r="C579">
        <v>7</v>
      </c>
      <c r="D579" s="40">
        <v>1</v>
      </c>
      <c r="E579">
        <v>4</v>
      </c>
      <c r="F579">
        <v>3</v>
      </c>
      <c r="G579">
        <v>17</v>
      </c>
      <c r="H579">
        <v>10</v>
      </c>
      <c r="I579">
        <v>0.75</v>
      </c>
      <c r="J579">
        <v>0.59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 s="40">
        <f>AVERAGEIFS($C$2:C579, $B$2:B579, B579)</f>
        <v>16.413793103448278</v>
      </c>
      <c r="AB579" s="40">
        <f>AVERAGEIFS($I$2:I579, $B$2:B579, B579)</f>
        <v>0.51310344827586207</v>
      </c>
      <c r="AC579" s="40">
        <f>AVERAGEIFS($J$2:J579, $B$2:B579, B579)</f>
        <v>0.49862068965517237</v>
      </c>
      <c r="AD579" s="40">
        <f>AVERAGEIFS($D$2:D579, $B$2:B579, B579)</f>
        <v>0.51724137931034486</v>
      </c>
    </row>
    <row r="580" spans="1:30" x14ac:dyDescent="0.25">
      <c r="A580" s="39">
        <v>46257</v>
      </c>
      <c r="B580" t="s">
        <v>2</v>
      </c>
      <c r="C580">
        <v>22</v>
      </c>
      <c r="D580" s="40">
        <v>1</v>
      </c>
      <c r="E580">
        <v>4</v>
      </c>
      <c r="F580">
        <v>3</v>
      </c>
      <c r="G580">
        <v>17</v>
      </c>
      <c r="H580">
        <v>10</v>
      </c>
      <c r="I580">
        <v>0.75</v>
      </c>
      <c r="J580">
        <v>0.59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0</v>
      </c>
      <c r="AA580" s="40">
        <f>AVERAGEIFS($C$2:C580, $B$2:B580, B580)</f>
        <v>31.588235294117649</v>
      </c>
      <c r="AB580" s="40">
        <f>AVERAGEIFS($I$2:I580, $B$2:B580, B580)</f>
        <v>0.66176470588235281</v>
      </c>
      <c r="AC580" s="40">
        <f>AVERAGEIFS($J$2:J580, $B$2:B580, B580)</f>
        <v>0.59176470588235286</v>
      </c>
      <c r="AD580" s="40">
        <f>AVERAGEIFS($D$2:D580, $B$2:B580, B580)</f>
        <v>0.76470588235294112</v>
      </c>
    </row>
    <row r="581" spans="1:30" x14ac:dyDescent="0.25">
      <c r="A581" s="39">
        <v>46257</v>
      </c>
      <c r="B581" t="s">
        <v>90</v>
      </c>
      <c r="C581">
        <v>21</v>
      </c>
      <c r="D581" s="40">
        <v>1</v>
      </c>
      <c r="E581">
        <v>4</v>
      </c>
      <c r="F581">
        <v>3</v>
      </c>
      <c r="G581">
        <v>17</v>
      </c>
      <c r="H581">
        <v>10</v>
      </c>
      <c r="I581">
        <v>0.75</v>
      </c>
      <c r="J581">
        <v>0.59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0</v>
      </c>
      <c r="AA581" s="40">
        <f>AVERAGEIFS($C$2:C581, $B$2:B581, B581)</f>
        <v>26.428571428571427</v>
      </c>
      <c r="AB581" s="40">
        <f>AVERAGEIFS($I$2:I581, $B$2:B581, B581)</f>
        <v>0.52142857142857146</v>
      </c>
      <c r="AC581" s="40">
        <f>AVERAGEIFS($J$2:J581, $B$2:B581, B581)</f>
        <v>0.52642857142857147</v>
      </c>
      <c r="AD581" s="40">
        <f>AVERAGEIFS($D$2:D581, $B$2:B581, B581)</f>
        <v>0.5</v>
      </c>
    </row>
    <row r="582" spans="1:30" x14ac:dyDescent="0.25">
      <c r="A582" s="39">
        <v>46257</v>
      </c>
      <c r="B582" t="s">
        <v>111</v>
      </c>
      <c r="C582">
        <v>13</v>
      </c>
      <c r="D582" s="40">
        <v>1</v>
      </c>
      <c r="E582">
        <v>4</v>
      </c>
      <c r="F582">
        <v>3</v>
      </c>
      <c r="G582">
        <v>17</v>
      </c>
      <c r="H582">
        <v>10</v>
      </c>
      <c r="I582">
        <v>0.75</v>
      </c>
      <c r="J582">
        <v>0.59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14.275862068965518</v>
      </c>
      <c r="AB582" s="40">
        <f>AVERAGEIFS($I$2:I582, $B$2:B582, B582)</f>
        <v>0.50689655172413794</v>
      </c>
      <c r="AC582" s="40">
        <f>AVERAGEIFS($J$2:J582, $B$2:B582, B582)</f>
        <v>0.51517241379310352</v>
      </c>
      <c r="AD582" s="40">
        <f>AVERAGEIFS($D$2:D582, $B$2:B582, B582)</f>
        <v>0.48275862068965519</v>
      </c>
    </row>
    <row r="583" spans="1:30" x14ac:dyDescent="0.25">
      <c r="A583" s="39">
        <v>46257</v>
      </c>
      <c r="B583" t="s">
        <v>23</v>
      </c>
      <c r="C583">
        <v>4</v>
      </c>
      <c r="D583" s="40">
        <v>1</v>
      </c>
      <c r="E583">
        <v>4</v>
      </c>
      <c r="F583">
        <v>3</v>
      </c>
      <c r="G583">
        <v>17</v>
      </c>
      <c r="H583">
        <v>10</v>
      </c>
      <c r="I583">
        <v>0.75</v>
      </c>
      <c r="J583">
        <v>0.59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12.25</v>
      </c>
      <c r="AB583" s="40">
        <f>AVERAGEIFS($I$2:I583, $B$2:B583, B583)</f>
        <v>0.52500000000000002</v>
      </c>
      <c r="AC583" s="40">
        <f>AVERAGEIFS($J$2:J583, $B$2:B583, B583)</f>
        <v>0.48749999999999999</v>
      </c>
      <c r="AD583" s="40">
        <f>AVERAGEIFS($D$2:D583, $B$2:B583, B583)</f>
        <v>0.5</v>
      </c>
    </row>
    <row r="584" spans="1:30" x14ac:dyDescent="0.25">
      <c r="A584" s="39">
        <v>46257</v>
      </c>
      <c r="B584" t="s">
        <v>15</v>
      </c>
      <c r="C584">
        <v>29</v>
      </c>
      <c r="D584" s="40">
        <v>1</v>
      </c>
      <c r="E584">
        <v>4</v>
      </c>
      <c r="F584">
        <v>3</v>
      </c>
      <c r="G584">
        <v>17</v>
      </c>
      <c r="H584">
        <v>10</v>
      </c>
      <c r="I584">
        <v>0.75</v>
      </c>
      <c r="J584">
        <v>0.59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23.35</v>
      </c>
      <c r="AB584" s="40">
        <f>AVERAGEIFS($I$2:I584, $B$2:B584, B584)</f>
        <v>0.50750000000000006</v>
      </c>
      <c r="AC584" s="40">
        <f>AVERAGEIFS($J$2:J584, $B$2:B584, B584)</f>
        <v>0.51449999999999996</v>
      </c>
      <c r="AD584" s="40">
        <f>AVERAGEIFS($D$2:D584, $B$2:B584, B584)</f>
        <v>0.45</v>
      </c>
    </row>
    <row r="585" spans="1:30" x14ac:dyDescent="0.25">
      <c r="A585" s="39">
        <v>46257</v>
      </c>
      <c r="B585" t="s">
        <v>65</v>
      </c>
      <c r="C585">
        <v>13</v>
      </c>
      <c r="D585" s="40">
        <v>1</v>
      </c>
      <c r="E585">
        <v>4</v>
      </c>
      <c r="F585">
        <v>3</v>
      </c>
      <c r="G585">
        <v>17</v>
      </c>
      <c r="H585">
        <v>10</v>
      </c>
      <c r="I585">
        <v>0.75</v>
      </c>
      <c r="J585">
        <v>0.59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19.75</v>
      </c>
      <c r="AB585" s="40">
        <f>AVERAGEIFS($I$2:I585, $B$2:B585, B585)</f>
        <v>0.60750000000000004</v>
      </c>
      <c r="AC585" s="40">
        <f>AVERAGEIFS($J$2:J585, $B$2:B585, B585)</f>
        <v>0.55937499999999996</v>
      </c>
      <c r="AD585" s="40">
        <f>AVERAGEIFS($D$2:D585, $B$2:B585, B585)</f>
        <v>0.6875</v>
      </c>
    </row>
    <row r="586" spans="1:30" x14ac:dyDescent="0.25">
      <c r="A586" s="39">
        <v>46257</v>
      </c>
      <c r="B586" t="s">
        <v>253</v>
      </c>
      <c r="C586">
        <v>5</v>
      </c>
      <c r="D586" s="40">
        <v>0</v>
      </c>
      <c r="E586">
        <v>4</v>
      </c>
      <c r="F586">
        <v>1</v>
      </c>
      <c r="G586">
        <v>17</v>
      </c>
      <c r="H586">
        <v>7</v>
      </c>
      <c r="I586">
        <v>0.25</v>
      </c>
      <c r="J586">
        <v>0.41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f>AVERAGEIFS($C$2:C586, $B$2:B586, B586)</f>
        <v>11.8</v>
      </c>
      <c r="AB586" s="40">
        <f>AVERAGEIFS($I$2:I586, $B$2:B586, B586)</f>
        <v>0.45500000000000007</v>
      </c>
      <c r="AC586" s="40">
        <f>AVERAGEIFS($J$2:J586, $B$2:B586, B586)</f>
        <v>0.45400000000000001</v>
      </c>
      <c r="AD586" s="40">
        <f>AVERAGEIFS($D$2:D586, $B$2:B586, B586)</f>
        <v>0.5</v>
      </c>
    </row>
    <row r="587" spans="1:30" x14ac:dyDescent="0.25">
      <c r="A587" s="39">
        <v>46257</v>
      </c>
      <c r="B587" t="s">
        <v>12</v>
      </c>
      <c r="C587">
        <v>14</v>
      </c>
      <c r="D587" s="40">
        <v>0</v>
      </c>
      <c r="E587">
        <v>4</v>
      </c>
      <c r="F587">
        <v>1</v>
      </c>
      <c r="G587">
        <v>17</v>
      </c>
      <c r="H587">
        <v>7</v>
      </c>
      <c r="I587">
        <v>0.25</v>
      </c>
      <c r="J587">
        <v>0.41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 s="40">
        <f>AVERAGEIFS($C$2:C587, $B$2:B587, B587)</f>
        <v>23.0625</v>
      </c>
      <c r="AB587" s="40">
        <f>AVERAGEIFS($I$2:I587, $B$2:B587, B587)</f>
        <v>0.515625</v>
      </c>
      <c r="AC587" s="40">
        <f>AVERAGEIFS($J$2:J587, $B$2:B587, B587)</f>
        <v>0.48</v>
      </c>
      <c r="AD587" s="40">
        <f>AVERAGEIFS($D$2:D587, $B$2:B587, B587)</f>
        <v>0.5</v>
      </c>
    </row>
    <row r="588" spans="1:30" x14ac:dyDescent="0.25">
      <c r="A588" s="39">
        <v>46257</v>
      </c>
      <c r="B588" t="s">
        <v>127</v>
      </c>
      <c r="C588">
        <v>19</v>
      </c>
      <c r="D588" s="40">
        <v>0</v>
      </c>
      <c r="E588">
        <v>4</v>
      </c>
      <c r="F588">
        <v>1</v>
      </c>
      <c r="G588">
        <v>17</v>
      </c>
      <c r="H588">
        <v>7</v>
      </c>
      <c r="I588">
        <v>0.25</v>
      </c>
      <c r="J588">
        <v>0.41</v>
      </c>
      <c r="K588">
        <v>0</v>
      </c>
      <c r="L588">
        <v>0</v>
      </c>
      <c r="M588">
        <v>0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 s="40">
        <f>AVERAGEIFS($C$2:C588, $B$2:B588, B588)</f>
        <v>23.4375</v>
      </c>
      <c r="AB588" s="40">
        <f>AVERAGEIFS($I$2:I588, $B$2:B588, B588)</f>
        <v>0.51031250000000006</v>
      </c>
      <c r="AC588" s="40">
        <f>AVERAGEIFS($J$2:J588, $B$2:B588, B588)</f>
        <v>0.49937500000000001</v>
      </c>
      <c r="AD588" s="40">
        <f>AVERAGEIFS($D$2:D588, $B$2:B588, B588)</f>
        <v>0.5625</v>
      </c>
    </row>
    <row r="589" spans="1:30" x14ac:dyDescent="0.25">
      <c r="A589" s="39">
        <v>46257</v>
      </c>
      <c r="B589" t="s">
        <v>6</v>
      </c>
      <c r="C589">
        <v>17</v>
      </c>
      <c r="D589" s="40">
        <v>0</v>
      </c>
      <c r="E589">
        <v>4</v>
      </c>
      <c r="F589">
        <v>1</v>
      </c>
      <c r="G589">
        <v>17</v>
      </c>
      <c r="H589">
        <v>7</v>
      </c>
      <c r="I589">
        <v>0.25</v>
      </c>
      <c r="J589">
        <v>0.41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 s="40">
        <f>AVERAGEIFS($C$2:C589, $B$2:B589, B589)</f>
        <v>26.636363636363637</v>
      </c>
      <c r="AB589" s="40">
        <f>AVERAGEIFS($I$2:I589, $B$2:B589, B589)</f>
        <v>0.48863636363636365</v>
      </c>
      <c r="AC589" s="40">
        <f>AVERAGEIFS($J$2:J589, $B$2:B589, B589)</f>
        <v>0.52500000000000002</v>
      </c>
      <c r="AD589" s="40">
        <f>AVERAGEIFS($D$2:D589, $B$2:B589, B589)</f>
        <v>0.5</v>
      </c>
    </row>
    <row r="590" spans="1:30" x14ac:dyDescent="0.25">
      <c r="A590" s="39">
        <v>46257</v>
      </c>
      <c r="B590" t="s">
        <v>186</v>
      </c>
      <c r="C590">
        <v>16</v>
      </c>
      <c r="D590" s="40">
        <v>0</v>
      </c>
      <c r="E590">
        <v>4</v>
      </c>
      <c r="F590">
        <v>1</v>
      </c>
      <c r="G590">
        <v>17</v>
      </c>
      <c r="H590">
        <v>7</v>
      </c>
      <c r="I590">
        <v>0.25</v>
      </c>
      <c r="J590">
        <v>0.41</v>
      </c>
      <c r="K590">
        <v>0</v>
      </c>
      <c r="L590">
        <v>0</v>
      </c>
      <c r="M590">
        <v>0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 s="40">
        <f>AVERAGEIFS($C$2:C590, $B$2:B590, B590)</f>
        <v>13.928571428571429</v>
      </c>
      <c r="AB590" s="40">
        <f>AVERAGEIFS($I$2:I590, $B$2:B590, B590)</f>
        <v>0.5982142857142857</v>
      </c>
      <c r="AC590" s="40">
        <f>AVERAGEIFS($J$2:J590, $B$2:B590, B590)</f>
        <v>0.55499999999999994</v>
      </c>
      <c r="AD590" s="40">
        <f>AVERAGEIFS($D$2:D590, $B$2:B590, B590)</f>
        <v>0.6785714285714286</v>
      </c>
    </row>
    <row r="591" spans="1:30" x14ac:dyDescent="0.25">
      <c r="A591" s="39">
        <v>46257</v>
      </c>
      <c r="B591" t="s">
        <v>17</v>
      </c>
      <c r="C591">
        <v>20</v>
      </c>
      <c r="D591" s="40">
        <v>0</v>
      </c>
      <c r="E591">
        <v>4</v>
      </c>
      <c r="F591">
        <v>1</v>
      </c>
      <c r="G591">
        <v>17</v>
      </c>
      <c r="H591">
        <v>7</v>
      </c>
      <c r="I591">
        <v>0.25</v>
      </c>
      <c r="J591">
        <v>0.41</v>
      </c>
      <c r="K591">
        <v>0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 s="40">
        <f>AVERAGEIFS($C$2:C591, $B$2:B591, B591)</f>
        <v>12</v>
      </c>
      <c r="AB591" s="40">
        <f>AVERAGEIFS($I$2:I591, $B$2:B591, B591)</f>
        <v>0.47307692307692312</v>
      </c>
      <c r="AC591" s="40">
        <f>AVERAGEIFS($J$2:J591, $B$2:B591, B591)</f>
        <v>0.47384615384615386</v>
      </c>
      <c r="AD591" s="40">
        <f>AVERAGEIFS($D$2:D591, $B$2:B591, B591)</f>
        <v>0.38461538461538464</v>
      </c>
    </row>
    <row r="592" spans="1:30" x14ac:dyDescent="0.25">
      <c r="A592" s="39">
        <v>46257</v>
      </c>
      <c r="B592" t="s">
        <v>36</v>
      </c>
      <c r="C592">
        <v>12</v>
      </c>
      <c r="D592" s="40">
        <v>0</v>
      </c>
      <c r="E592">
        <v>4</v>
      </c>
      <c r="F592">
        <v>1</v>
      </c>
      <c r="G592">
        <v>17</v>
      </c>
      <c r="H592">
        <v>7</v>
      </c>
      <c r="I592">
        <v>0.25</v>
      </c>
      <c r="J592">
        <v>0.41</v>
      </c>
      <c r="K592">
        <v>0</v>
      </c>
      <c r="L592">
        <v>0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 s="40">
        <f>AVERAGEIFS($C$2:C592, $B$2:B592, B592)</f>
        <v>20</v>
      </c>
      <c r="AB592" s="40">
        <f>AVERAGEIFS($I$2:I592, $B$2:B592, B592)</f>
        <v>0.51</v>
      </c>
      <c r="AC592" s="40">
        <f>AVERAGEIFS($J$2:J592, $B$2:B592, B592)</f>
        <v>0.51400000000000001</v>
      </c>
      <c r="AD592" s="40">
        <f>AVERAGEIFS($D$2:D592, $B$2:B592, B592)</f>
        <v>0.4</v>
      </c>
    </row>
    <row r="593" spans="1:30" x14ac:dyDescent="0.25">
      <c r="A593" s="39">
        <v>46258</v>
      </c>
      <c r="B593" t="s">
        <v>23</v>
      </c>
      <c r="C593">
        <v>10</v>
      </c>
      <c r="D593" s="40">
        <v>0</v>
      </c>
      <c r="E593">
        <v>5</v>
      </c>
      <c r="F593">
        <v>2</v>
      </c>
      <c r="G593">
        <v>19</v>
      </c>
      <c r="H593">
        <v>8</v>
      </c>
      <c r="I593">
        <v>0.4</v>
      </c>
      <c r="J593">
        <v>0.42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f>AVERAGEIFS($C$2:C593, $B$2:B593, B593)</f>
        <v>12.142857142857142</v>
      </c>
      <c r="AB593" s="40">
        <f>AVERAGEIFS($I$2:I593, $B$2:B593, B593)</f>
        <v>0.51904761904761909</v>
      </c>
      <c r="AC593" s="40">
        <f>AVERAGEIFS($J$2:J593, $B$2:B593, B593)</f>
        <v>0.48428571428571426</v>
      </c>
      <c r="AD593" s="40">
        <f>AVERAGEIFS($D$2:D593, $B$2:B593, B593)</f>
        <v>0.47619047619047616</v>
      </c>
    </row>
    <row r="594" spans="1:30" x14ac:dyDescent="0.25">
      <c r="A594" s="39">
        <v>46258</v>
      </c>
      <c r="B594" t="s">
        <v>12</v>
      </c>
      <c r="C594">
        <v>26</v>
      </c>
      <c r="D594" s="40">
        <v>0</v>
      </c>
      <c r="E594">
        <v>5</v>
      </c>
      <c r="F594">
        <v>2</v>
      </c>
      <c r="G594">
        <v>19</v>
      </c>
      <c r="H594">
        <v>8</v>
      </c>
      <c r="I594">
        <v>0.4</v>
      </c>
      <c r="J594">
        <v>0.42</v>
      </c>
      <c r="K594">
        <v>0</v>
      </c>
      <c r="L594">
        <v>0</v>
      </c>
      <c r="M594">
        <v>0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f>AVERAGEIFS($C$2:C594, $B$2:B594, B594)</f>
        <v>23.235294117647058</v>
      </c>
      <c r="AB594" s="40">
        <f>AVERAGEIFS($I$2:I594, $B$2:B594, B594)</f>
        <v>0.50882352941176467</v>
      </c>
      <c r="AC594" s="40">
        <f>AVERAGEIFS($J$2:J594, $B$2:B594, B594)</f>
        <v>0.47647058823529409</v>
      </c>
      <c r="AD594" s="40">
        <f>AVERAGEIFS($D$2:D594, $B$2:B594, B594)</f>
        <v>0.47058823529411764</v>
      </c>
    </row>
    <row r="595" spans="1:30" x14ac:dyDescent="0.25">
      <c r="A595" s="39">
        <v>46258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19</v>
      </c>
      <c r="H595">
        <v>8</v>
      </c>
      <c r="I595">
        <v>0.4</v>
      </c>
      <c r="J595">
        <v>0.42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f>AVERAGEIFS($C$2:C595, $B$2:B595, B595)</f>
        <v>23.952380952380953</v>
      </c>
      <c r="AB595" s="40">
        <f>AVERAGEIFS($I$2:I595, $B$2:B595, B595)</f>
        <v>0.50238095238095237</v>
      </c>
      <c r="AC595" s="40">
        <f>AVERAGEIFS($J$2:J595, $B$2:B595, B595)</f>
        <v>0.51</v>
      </c>
      <c r="AD595" s="40">
        <f>AVERAGEIFS($D$2:D595, $B$2:B595, B595)</f>
        <v>0.42857142857142855</v>
      </c>
    </row>
    <row r="596" spans="1:30" x14ac:dyDescent="0.25">
      <c r="A596" s="39">
        <v>46258</v>
      </c>
      <c r="B596" t="s">
        <v>127</v>
      </c>
      <c r="C596">
        <v>38</v>
      </c>
      <c r="D596" s="40">
        <v>0</v>
      </c>
      <c r="E596">
        <v>5</v>
      </c>
      <c r="F596">
        <v>2</v>
      </c>
      <c r="G596">
        <v>19</v>
      </c>
      <c r="H596">
        <v>8</v>
      </c>
      <c r="I596">
        <v>0.4</v>
      </c>
      <c r="J596">
        <v>0.42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23.878787878787879</v>
      </c>
      <c r="AB596" s="40">
        <f>AVERAGEIFS($I$2:I596, $B$2:B596, B596)</f>
        <v>0.50696969696969696</v>
      </c>
      <c r="AC596" s="40">
        <f>AVERAGEIFS($J$2:J596, $B$2:B596, B596)</f>
        <v>0.49696969696969706</v>
      </c>
      <c r="AD596" s="40">
        <f>AVERAGEIFS($D$2:D596, $B$2:B596, B596)</f>
        <v>0.54545454545454541</v>
      </c>
    </row>
    <row r="597" spans="1:30" x14ac:dyDescent="0.25">
      <c r="A597" s="39">
        <v>46258</v>
      </c>
      <c r="B597" t="s">
        <v>5</v>
      </c>
      <c r="C597">
        <v>21</v>
      </c>
      <c r="D597" s="40">
        <v>0</v>
      </c>
      <c r="E597">
        <v>5</v>
      </c>
      <c r="F597">
        <v>2</v>
      </c>
      <c r="G597">
        <v>19</v>
      </c>
      <c r="H597">
        <v>8</v>
      </c>
      <c r="I597">
        <v>0.4</v>
      </c>
      <c r="J597">
        <v>0.42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22.8125</v>
      </c>
      <c r="AB597" s="40">
        <f>AVERAGEIFS($I$2:I597, $B$2:B597, B597)</f>
        <v>0.45937499999999998</v>
      </c>
      <c r="AC597" s="40">
        <f>AVERAGEIFS($J$2:J597, $B$2:B597, B597)</f>
        <v>0.49375000000000002</v>
      </c>
      <c r="AD597" s="40">
        <f>AVERAGEIFS($D$2:D597, $B$2:B597, B597)</f>
        <v>0.375</v>
      </c>
    </row>
    <row r="598" spans="1:30" x14ac:dyDescent="0.25">
      <c r="A598" s="39">
        <v>46258</v>
      </c>
      <c r="B598" t="s">
        <v>17</v>
      </c>
      <c r="C598">
        <v>14</v>
      </c>
      <c r="D598" s="40">
        <v>0</v>
      </c>
      <c r="E598">
        <v>5</v>
      </c>
      <c r="F598">
        <v>2</v>
      </c>
      <c r="G598">
        <v>19</v>
      </c>
      <c r="H598">
        <v>8</v>
      </c>
      <c r="I598">
        <v>0.4</v>
      </c>
      <c r="J598">
        <v>0.42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12.142857142857142</v>
      </c>
      <c r="AB598" s="40">
        <f>AVERAGEIFS($I$2:I598, $B$2:B598, B598)</f>
        <v>0.46785714285714292</v>
      </c>
      <c r="AC598" s="40">
        <f>AVERAGEIFS($J$2:J598, $B$2:B598, B598)</f>
        <v>0.47000000000000003</v>
      </c>
      <c r="AD598" s="40">
        <f>AVERAGEIFS($D$2:D598, $B$2:B598, B598)</f>
        <v>0.35714285714285715</v>
      </c>
    </row>
    <row r="599" spans="1:30" x14ac:dyDescent="0.25">
      <c r="A599" s="39">
        <v>46258</v>
      </c>
      <c r="B599" t="s">
        <v>49</v>
      </c>
      <c r="C599">
        <v>14</v>
      </c>
      <c r="D599" s="40">
        <v>0</v>
      </c>
      <c r="E599">
        <v>5</v>
      </c>
      <c r="F599">
        <v>2</v>
      </c>
      <c r="G599">
        <v>19</v>
      </c>
      <c r="H599">
        <v>8</v>
      </c>
      <c r="I599">
        <v>0.4</v>
      </c>
      <c r="J599">
        <v>0.42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</v>
      </c>
      <c r="AB599" s="40">
        <f>AVERAGEIFS($I$2:I599, $B$2:B599, B599)</f>
        <v>0.42499999999999999</v>
      </c>
      <c r="AC599" s="40">
        <f>AVERAGEIFS($J$2:J599, $B$2:B599, B599)</f>
        <v>0.45800000000000002</v>
      </c>
      <c r="AD599" s="40">
        <f>AVERAGEIFS($D$2:D599, $B$2:B599, B599)</f>
        <v>0.4</v>
      </c>
    </row>
    <row r="600" spans="1:30" x14ac:dyDescent="0.25">
      <c r="A600" s="39">
        <v>46258</v>
      </c>
      <c r="B600" t="s">
        <v>32</v>
      </c>
      <c r="C600">
        <v>17</v>
      </c>
      <c r="D600" s="40">
        <v>0</v>
      </c>
      <c r="E600">
        <v>5</v>
      </c>
      <c r="F600">
        <v>2</v>
      </c>
      <c r="G600">
        <v>19</v>
      </c>
      <c r="H600">
        <v>8</v>
      </c>
      <c r="I600">
        <v>0.4</v>
      </c>
      <c r="J600">
        <v>0.42</v>
      </c>
      <c r="K600">
        <v>0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14.454545454545455</v>
      </c>
      <c r="AB600" s="40">
        <f>AVERAGEIFS($I$2:I600, $B$2:B600, B600)</f>
        <v>0.41818181818181832</v>
      </c>
      <c r="AC600" s="40">
        <f>AVERAGEIFS($J$2:J600, $B$2:B600, B600)</f>
        <v>0.46454545454545459</v>
      </c>
      <c r="AD600" s="40">
        <f>AVERAGEIFS($D$2:D600, $B$2:B600, B600)</f>
        <v>0.36363636363636365</v>
      </c>
    </row>
    <row r="601" spans="1:30" x14ac:dyDescent="0.25">
      <c r="A601" s="39">
        <v>46258</v>
      </c>
      <c r="B601" t="s">
        <v>120</v>
      </c>
      <c r="C601">
        <v>15</v>
      </c>
      <c r="D601" s="40">
        <v>1</v>
      </c>
      <c r="E601">
        <v>5</v>
      </c>
      <c r="F601">
        <v>3</v>
      </c>
      <c r="G601">
        <v>19</v>
      </c>
      <c r="H601">
        <v>11</v>
      </c>
      <c r="I601">
        <v>0.6</v>
      </c>
      <c r="J601">
        <v>0.57999999999999996</v>
      </c>
      <c r="K601">
        <v>1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 s="40">
        <f>AVERAGEIFS($C$2:C601, $B$2:B601, B601)</f>
        <v>16.366666666666667</v>
      </c>
      <c r="AB601" s="40">
        <f>AVERAGEIFS($I$2:I601, $B$2:B601, B601)</f>
        <v>0.5159999999999999</v>
      </c>
      <c r="AC601" s="40">
        <f>AVERAGEIFS($J$2:J601, $B$2:B601, B601)</f>
        <v>0.5013333333333333</v>
      </c>
      <c r="AD601" s="40">
        <f>AVERAGEIFS($D$2:D601, $B$2:B601, B601)</f>
        <v>0.53333333333333333</v>
      </c>
    </row>
    <row r="602" spans="1:30" x14ac:dyDescent="0.25">
      <c r="A602" s="39">
        <v>46258</v>
      </c>
      <c r="B602" t="s">
        <v>2</v>
      </c>
      <c r="C602">
        <v>40</v>
      </c>
      <c r="D602" s="40">
        <v>1</v>
      </c>
      <c r="E602">
        <v>5</v>
      </c>
      <c r="F602">
        <v>3</v>
      </c>
      <c r="G602">
        <v>19</v>
      </c>
      <c r="H602">
        <v>11</v>
      </c>
      <c r="I602">
        <v>0.6</v>
      </c>
      <c r="J602">
        <v>0.57999999999999996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 s="40">
        <f>AVERAGEIFS($C$2:C602, $B$2:B602, B602)</f>
        <v>32.055555555555557</v>
      </c>
      <c r="AB602" s="40">
        <f>AVERAGEIFS($I$2:I602, $B$2:B602, B602)</f>
        <v>0.65833333333333321</v>
      </c>
      <c r="AC602" s="40">
        <f>AVERAGEIFS($J$2:J602, $B$2:B602, B602)</f>
        <v>0.59111111111111103</v>
      </c>
      <c r="AD602" s="40">
        <f>AVERAGEIFS($D$2:D602, $B$2:B602, B602)</f>
        <v>0.77777777777777779</v>
      </c>
    </row>
    <row r="603" spans="1:30" x14ac:dyDescent="0.25">
      <c r="A603" s="39">
        <v>46258</v>
      </c>
      <c r="B603" t="s">
        <v>113</v>
      </c>
      <c r="C603">
        <v>19</v>
      </c>
      <c r="D603" s="40">
        <v>1</v>
      </c>
      <c r="E603">
        <v>5</v>
      </c>
      <c r="F603">
        <v>3</v>
      </c>
      <c r="G603">
        <v>19</v>
      </c>
      <c r="H603">
        <v>11</v>
      </c>
      <c r="I603">
        <v>0.6</v>
      </c>
      <c r="J603">
        <v>0.57999999999999996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 s="40">
        <f>AVERAGEIFS($C$2:C603, $B$2:B603, B603)</f>
        <v>24.842105263157894</v>
      </c>
      <c r="AB603" s="40">
        <f>AVERAGEIFS($I$2:I603, $B$2:B603, B603)</f>
        <v>0.62210526315789461</v>
      </c>
      <c r="AC603" s="40">
        <f>AVERAGEIFS($J$2:J603, $B$2:B603, B603)</f>
        <v>0.55368421052631589</v>
      </c>
      <c r="AD603" s="40">
        <f>AVERAGEIFS($D$2:D603, $B$2:B603, B603)</f>
        <v>0.73684210526315785</v>
      </c>
    </row>
    <row r="604" spans="1:30" x14ac:dyDescent="0.25">
      <c r="A604" s="39">
        <v>46258</v>
      </c>
      <c r="B604" t="s">
        <v>3</v>
      </c>
      <c r="C604">
        <v>28</v>
      </c>
      <c r="D604" s="40">
        <v>1</v>
      </c>
      <c r="E604">
        <v>5</v>
      </c>
      <c r="F604">
        <v>3</v>
      </c>
      <c r="G604">
        <v>19</v>
      </c>
      <c r="H604">
        <v>11</v>
      </c>
      <c r="I604">
        <v>0.6</v>
      </c>
      <c r="J604">
        <v>0.57999999999999996</v>
      </c>
      <c r="K604">
        <v>1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 s="40">
        <f>AVERAGEIFS($C$2:C604, $B$2:B604, B604)</f>
        <v>23.333333333333332</v>
      </c>
      <c r="AB604" s="40">
        <f>AVERAGEIFS($I$2:I604, $B$2:B604, B604)</f>
        <v>0.51666666666666661</v>
      </c>
      <c r="AC604" s="40">
        <f>AVERAGEIFS($J$2:J604, $B$2:B604, B604)</f>
        <v>0.46750000000000003</v>
      </c>
      <c r="AD604" s="40">
        <f>AVERAGEIFS($D$2:D604, $B$2:B604, B604)</f>
        <v>0.5</v>
      </c>
    </row>
    <row r="605" spans="1:30" x14ac:dyDescent="0.25">
      <c r="A605" s="39">
        <v>46258</v>
      </c>
      <c r="B605" t="s">
        <v>65</v>
      </c>
      <c r="C605">
        <v>29</v>
      </c>
      <c r="D605" s="40">
        <v>1</v>
      </c>
      <c r="E605">
        <v>5</v>
      </c>
      <c r="F605">
        <v>3</v>
      </c>
      <c r="G605">
        <v>19</v>
      </c>
      <c r="H605">
        <v>11</v>
      </c>
      <c r="I605">
        <v>0.6</v>
      </c>
      <c r="J605">
        <v>0.57999999999999996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 s="40">
        <f>AVERAGEIFS($C$2:C605, $B$2:B605, B605)</f>
        <v>20.294117647058822</v>
      </c>
      <c r="AB605" s="40">
        <f>AVERAGEIFS($I$2:I605, $B$2:B605, B605)</f>
        <v>0.60705882352941176</v>
      </c>
      <c r="AC605" s="40">
        <f>AVERAGEIFS($J$2:J605, $B$2:B605, B605)</f>
        <v>0.56058823529411761</v>
      </c>
      <c r="AD605" s="40">
        <f>AVERAGEIFS($D$2:D605, $B$2:B605, B605)</f>
        <v>0.70588235294117652</v>
      </c>
    </row>
    <row r="606" spans="1:30" x14ac:dyDescent="0.25">
      <c r="A606" s="39">
        <v>46258</v>
      </c>
      <c r="B606" t="s">
        <v>253</v>
      </c>
      <c r="C606">
        <v>11</v>
      </c>
      <c r="D606" s="40">
        <v>1</v>
      </c>
      <c r="E606">
        <v>5</v>
      </c>
      <c r="F606">
        <v>3</v>
      </c>
      <c r="G606">
        <v>19</v>
      </c>
      <c r="H606">
        <v>11</v>
      </c>
      <c r="I606">
        <v>0.6</v>
      </c>
      <c r="J606">
        <v>0.57999999999999996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0</v>
      </c>
      <c r="AA606" s="40">
        <f>AVERAGEIFS($C$2:C606, $B$2:B606, B606)</f>
        <v>11.727272727272727</v>
      </c>
      <c r="AB606" s="40">
        <f>AVERAGEIFS($I$2:I606, $B$2:B606, B606)</f>
        <v>0.4681818181818182</v>
      </c>
      <c r="AC606" s="40">
        <f>AVERAGEIFS($J$2:J606, $B$2:B606, B606)</f>
        <v>0.46545454545454545</v>
      </c>
      <c r="AD606" s="40">
        <f>AVERAGEIFS($D$2:D606, $B$2:B606, B606)</f>
        <v>0.54545454545454541</v>
      </c>
    </row>
    <row r="607" spans="1:30" x14ac:dyDescent="0.25">
      <c r="A607" s="39">
        <v>46258</v>
      </c>
      <c r="B607" t="s">
        <v>111</v>
      </c>
      <c r="C607">
        <v>17</v>
      </c>
      <c r="D607" s="40">
        <v>1</v>
      </c>
      <c r="E607">
        <v>5</v>
      </c>
      <c r="F607">
        <v>3</v>
      </c>
      <c r="G607">
        <v>19</v>
      </c>
      <c r="H607">
        <v>11</v>
      </c>
      <c r="I607">
        <v>0.6</v>
      </c>
      <c r="J607">
        <v>0.57999999999999996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0</v>
      </c>
      <c r="AA607" s="40">
        <f>AVERAGEIFS($C$2:C607, $B$2:B607, B607)</f>
        <v>14.366666666666667</v>
      </c>
      <c r="AB607" s="40">
        <f>AVERAGEIFS($I$2:I607, $B$2:B607, B607)</f>
        <v>0.51</v>
      </c>
      <c r="AC607" s="40">
        <f>AVERAGEIFS($J$2:J607, $B$2:B607, B607)</f>
        <v>0.51733333333333342</v>
      </c>
      <c r="AD607" s="40">
        <f>AVERAGEIFS($D$2:D607, $B$2:B607, B607)</f>
        <v>0.5</v>
      </c>
    </row>
    <row r="608" spans="1:30" x14ac:dyDescent="0.25">
      <c r="A608" s="39">
        <v>46258</v>
      </c>
      <c r="B608" t="s">
        <v>258</v>
      </c>
      <c r="C608">
        <v>6</v>
      </c>
      <c r="D608" s="40">
        <v>1</v>
      </c>
      <c r="E608">
        <v>5</v>
      </c>
      <c r="F608">
        <v>3</v>
      </c>
      <c r="G608">
        <v>19</v>
      </c>
      <c r="H608">
        <v>11</v>
      </c>
      <c r="I608">
        <v>0.6</v>
      </c>
      <c r="J608">
        <v>0.57999999999999996</v>
      </c>
      <c r="K608">
        <v>1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 s="40">
        <f>AVERAGEIFS($C$2:C608, $B$2:B608, B608)</f>
        <v>5.666666666666667</v>
      </c>
      <c r="AB608" s="40">
        <f>AVERAGEIFS($I$2:I608, $B$2:B608, B608)</f>
        <v>0.53333333333333333</v>
      </c>
      <c r="AC608" s="40">
        <f>AVERAGEIFS($J$2:J608, $B$2:B608, B608)</f>
        <v>0.56000000000000005</v>
      </c>
      <c r="AD608" s="40">
        <f>AVERAGEIFS($D$2:D608, $B$2:B608, B608)</f>
        <v>0.66666666666666663</v>
      </c>
    </row>
    <row r="609" spans="1:30" x14ac:dyDescent="0.25">
      <c r="A609" s="39">
        <v>46258</v>
      </c>
      <c r="B609" t="s">
        <v>186</v>
      </c>
      <c r="C609">
        <v>17</v>
      </c>
      <c r="D609" s="40">
        <v>1</v>
      </c>
      <c r="E609">
        <v>5</v>
      </c>
      <c r="F609">
        <v>3</v>
      </c>
      <c r="G609">
        <v>19</v>
      </c>
      <c r="H609">
        <v>11</v>
      </c>
      <c r="I609">
        <v>0.6</v>
      </c>
      <c r="J609">
        <v>0.57999999999999996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14.03448275862069</v>
      </c>
      <c r="AB609" s="40">
        <f>AVERAGEIFS($I$2:I609, $B$2:B609, B609)</f>
        <v>0.59827586206896555</v>
      </c>
      <c r="AC609" s="40">
        <f>AVERAGEIFS($J$2:J609, $B$2:B609, B609)</f>
        <v>0.55586206896551715</v>
      </c>
      <c r="AD609" s="40">
        <f>AVERAGEIFS($D$2:D609, $B$2:B609, B609)</f>
        <v>0.68965517241379315</v>
      </c>
    </row>
    <row r="610" spans="1:30" x14ac:dyDescent="0.25">
      <c r="A610" s="39">
        <v>46261</v>
      </c>
      <c r="B610" t="s">
        <v>22</v>
      </c>
      <c r="C610">
        <v>18</v>
      </c>
      <c r="D610" s="40">
        <v>0</v>
      </c>
      <c r="E610">
        <v>4</v>
      </c>
      <c r="F610">
        <v>1</v>
      </c>
      <c r="G610">
        <v>18</v>
      </c>
      <c r="H610">
        <v>8</v>
      </c>
      <c r="I610">
        <v>0.25</v>
      </c>
      <c r="J610">
        <v>0.44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 s="40">
        <f>AVERAGEIFS($C$2:C610, $B$2:B610, B610)</f>
        <v>15.4</v>
      </c>
      <c r="AB610" s="40">
        <f>AVERAGEIFS($I$2:I610, $B$2:B610, B610)</f>
        <v>0.48299999999999998</v>
      </c>
      <c r="AC610" s="40">
        <f>AVERAGEIFS($J$2:J610, $B$2:B610, B610)</f>
        <v>0.48200000000000004</v>
      </c>
      <c r="AD610" s="40">
        <f>AVERAGEIFS($D$2:D610, $B$2:B610, B610)</f>
        <v>0.4</v>
      </c>
    </row>
    <row r="611" spans="1:30" x14ac:dyDescent="0.25">
      <c r="A611" s="39">
        <v>46261</v>
      </c>
      <c r="B611" t="s">
        <v>13</v>
      </c>
      <c r="C611">
        <v>15</v>
      </c>
      <c r="D611" s="40">
        <v>0</v>
      </c>
      <c r="E611">
        <v>4</v>
      </c>
      <c r="F611">
        <v>1</v>
      </c>
      <c r="G611">
        <v>18</v>
      </c>
      <c r="H611">
        <v>8</v>
      </c>
      <c r="I611">
        <v>0.25</v>
      </c>
      <c r="J611">
        <v>0.44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 s="40">
        <f>AVERAGEIFS($C$2:C611, $B$2:B611, B611)</f>
        <v>23.714285714285715</v>
      </c>
      <c r="AB611" s="40">
        <f>AVERAGEIFS($I$2:I611, $B$2:B611, B611)</f>
        <v>0.44285714285714278</v>
      </c>
      <c r="AC611" s="40">
        <f>AVERAGEIFS($J$2:J611, $B$2:B611, B611)</f>
        <v>0.46714285714285708</v>
      </c>
      <c r="AD611" s="40">
        <f>AVERAGEIFS($D$2:D611, $B$2:B611, B611)</f>
        <v>0.33333333333333331</v>
      </c>
    </row>
    <row r="612" spans="1:30" x14ac:dyDescent="0.25">
      <c r="A612" s="39">
        <v>46261</v>
      </c>
      <c r="B612" t="s">
        <v>16</v>
      </c>
      <c r="C612">
        <v>23</v>
      </c>
      <c r="D612" s="40">
        <v>0</v>
      </c>
      <c r="E612">
        <v>4</v>
      </c>
      <c r="F612">
        <v>1</v>
      </c>
      <c r="G612">
        <v>18</v>
      </c>
      <c r="H612">
        <v>8</v>
      </c>
      <c r="I612">
        <v>0.25</v>
      </c>
      <c r="J612">
        <v>0.44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 s="40">
        <f>AVERAGEIFS($C$2:C612, $B$2:B612, B612)</f>
        <v>25.5</v>
      </c>
      <c r="AB612" s="40">
        <f>AVERAGEIFS($I$2:I612, $B$2:B612, B612)</f>
        <v>0.35000000000000003</v>
      </c>
      <c r="AC612" s="40">
        <f>AVERAGEIFS($J$2:J612, $B$2:B612, B612)</f>
        <v>0.41333333333333333</v>
      </c>
      <c r="AD612" s="40">
        <f>AVERAGEIFS($D$2:D612, $B$2:B612, B612)</f>
        <v>0.33333333333333331</v>
      </c>
    </row>
    <row r="613" spans="1:30" x14ac:dyDescent="0.25">
      <c r="A613" s="39">
        <v>46261</v>
      </c>
      <c r="B613" t="s">
        <v>219</v>
      </c>
      <c r="C613">
        <v>3</v>
      </c>
      <c r="D613" s="40">
        <v>0</v>
      </c>
      <c r="E613">
        <v>4</v>
      </c>
      <c r="F613">
        <v>1</v>
      </c>
      <c r="G613">
        <v>18</v>
      </c>
      <c r="H613">
        <v>8</v>
      </c>
      <c r="I613">
        <v>0.25</v>
      </c>
      <c r="J613">
        <v>0.44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 s="40">
        <f>AVERAGEIFS($C$2:C613, $B$2:B613, B613)</f>
        <v>3</v>
      </c>
      <c r="AB613" s="40">
        <f>AVERAGEIFS($I$2:I613, $B$2:B613, B613)</f>
        <v>0.25</v>
      </c>
      <c r="AC613" s="40">
        <f>AVERAGEIFS($J$2:J613, $B$2:B613, B613)</f>
        <v>0.44</v>
      </c>
      <c r="AD613" s="40">
        <f>AVERAGEIFS($D$2:D613, $B$2:B613, B613)</f>
        <v>0</v>
      </c>
    </row>
    <row r="614" spans="1:30" x14ac:dyDescent="0.25">
      <c r="A614" s="39">
        <v>46261</v>
      </c>
      <c r="B614" t="s">
        <v>32</v>
      </c>
      <c r="C614">
        <v>7</v>
      </c>
      <c r="D614" s="40">
        <v>0</v>
      </c>
      <c r="E614">
        <v>4</v>
      </c>
      <c r="F614">
        <v>1</v>
      </c>
      <c r="G614">
        <v>18</v>
      </c>
      <c r="H614">
        <v>8</v>
      </c>
      <c r="I614">
        <v>0.25</v>
      </c>
      <c r="J614">
        <v>0.44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 s="40">
        <f>AVERAGEIFS($C$2:C614, $B$2:B614, B614)</f>
        <v>14.130434782608695</v>
      </c>
      <c r="AB614" s="40">
        <f>AVERAGEIFS($I$2:I614, $B$2:B614, B614)</f>
        <v>0.41086956521739143</v>
      </c>
      <c r="AC614" s="40">
        <f>AVERAGEIFS($J$2:J614, $B$2:B614, B614)</f>
        <v>0.46347826086956523</v>
      </c>
      <c r="AD614" s="40">
        <f>AVERAGEIFS($D$2:D614, $B$2:B614, B614)</f>
        <v>0.34782608695652173</v>
      </c>
    </row>
    <row r="615" spans="1:30" x14ac:dyDescent="0.25">
      <c r="A615" s="39">
        <v>46261</v>
      </c>
      <c r="B615" t="s">
        <v>23</v>
      </c>
      <c r="C615">
        <v>9</v>
      </c>
      <c r="D615" s="40">
        <v>0</v>
      </c>
      <c r="E615">
        <v>4</v>
      </c>
      <c r="F615">
        <v>1</v>
      </c>
      <c r="G615">
        <v>18</v>
      </c>
      <c r="H615">
        <v>8</v>
      </c>
      <c r="I615">
        <v>0.25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 s="40">
        <f>AVERAGEIFS($C$2:C615, $B$2:B615, B615)</f>
        <v>12</v>
      </c>
      <c r="AB615" s="40">
        <f>AVERAGEIFS($I$2:I615, $B$2:B615, B615)</f>
        <v>0.50681818181818183</v>
      </c>
      <c r="AC615" s="40">
        <f>AVERAGEIFS($J$2:J615, $B$2:B615, B615)</f>
        <v>0.48227272727272724</v>
      </c>
      <c r="AD615" s="40">
        <f>AVERAGEIFS($D$2:D615, $B$2:B615, B615)</f>
        <v>0.45454545454545453</v>
      </c>
    </row>
    <row r="616" spans="1:30" x14ac:dyDescent="0.25">
      <c r="A616" s="39">
        <v>46261</v>
      </c>
      <c r="B616" t="s">
        <v>49</v>
      </c>
      <c r="C616">
        <v>6</v>
      </c>
      <c r="D616" s="40">
        <v>1</v>
      </c>
      <c r="E616">
        <v>4</v>
      </c>
      <c r="F616">
        <v>3</v>
      </c>
      <c r="G616">
        <v>18</v>
      </c>
      <c r="H616">
        <v>10</v>
      </c>
      <c r="I616">
        <v>0.75</v>
      </c>
      <c r="J616">
        <v>0.56000000000000005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1</v>
      </c>
      <c r="AA616" s="40">
        <f>AVERAGEIFS($C$2:C616, $B$2:B616, B616)</f>
        <v>12.363636363636363</v>
      </c>
      <c r="AB616" s="40">
        <f>AVERAGEIFS($I$2:I616, $B$2:B616, B616)</f>
        <v>0.45454545454545453</v>
      </c>
      <c r="AC616" s="40">
        <f>AVERAGEIFS($J$2:J616, $B$2:B616, B616)</f>
        <v>0.46727272727272734</v>
      </c>
      <c r="AD616" s="40">
        <f>AVERAGEIFS($D$2:D616, $B$2:B616, B616)</f>
        <v>0.45454545454545453</v>
      </c>
    </row>
    <row r="617" spans="1:30" x14ac:dyDescent="0.25">
      <c r="A617" s="39">
        <v>46261</v>
      </c>
      <c r="B617" t="s">
        <v>12</v>
      </c>
      <c r="C617">
        <v>19</v>
      </c>
      <c r="D617" s="40">
        <v>1</v>
      </c>
      <c r="E617">
        <v>4</v>
      </c>
      <c r="F617">
        <v>3</v>
      </c>
      <c r="G617">
        <v>18</v>
      </c>
      <c r="H617">
        <v>10</v>
      </c>
      <c r="I617">
        <v>0.75</v>
      </c>
      <c r="J617">
        <v>0.56000000000000005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 s="40">
        <f>AVERAGEIFS($C$2:C617, $B$2:B617, B617)</f>
        <v>23</v>
      </c>
      <c r="AB617" s="40">
        <f>AVERAGEIFS($I$2:I617, $B$2:B617, B617)</f>
        <v>0.52222222222222225</v>
      </c>
      <c r="AC617" s="40">
        <f>AVERAGEIFS($J$2:J617, $B$2:B617, B617)</f>
        <v>0.4811111111111111</v>
      </c>
      <c r="AD617" s="40">
        <f>AVERAGEIFS($D$2:D617, $B$2:B617, B617)</f>
        <v>0.5</v>
      </c>
    </row>
    <row r="618" spans="1:30" x14ac:dyDescent="0.25">
      <c r="A618" s="39">
        <v>46261</v>
      </c>
      <c r="B618" t="s">
        <v>15</v>
      </c>
      <c r="C618">
        <v>16</v>
      </c>
      <c r="D618" s="40">
        <v>1</v>
      </c>
      <c r="E618">
        <v>4</v>
      </c>
      <c r="F618">
        <v>3</v>
      </c>
      <c r="G618">
        <v>18</v>
      </c>
      <c r="H618">
        <v>10</v>
      </c>
      <c r="I618">
        <v>0.75</v>
      </c>
      <c r="J618">
        <v>0.56000000000000005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 s="40">
        <f>AVERAGEIFS($C$2:C618, $B$2:B618, B618)</f>
        <v>23.59090909090909</v>
      </c>
      <c r="AB618" s="40">
        <f>AVERAGEIFS($I$2:I618, $B$2:B618, B618)</f>
        <v>0.51363636363636367</v>
      </c>
      <c r="AC618" s="40">
        <f>AVERAGEIFS($J$2:J618, $B$2:B618, B618)</f>
        <v>0.51227272727272721</v>
      </c>
      <c r="AD618" s="40">
        <f>AVERAGEIFS($D$2:D618, $B$2:B618, B618)</f>
        <v>0.45454545454545453</v>
      </c>
    </row>
    <row r="619" spans="1:30" x14ac:dyDescent="0.25">
      <c r="A619" s="39">
        <v>46261</v>
      </c>
      <c r="B619" t="s">
        <v>127</v>
      </c>
      <c r="C619">
        <v>31</v>
      </c>
      <c r="D619" s="40">
        <v>1</v>
      </c>
      <c r="E619">
        <v>4</v>
      </c>
      <c r="F619">
        <v>3</v>
      </c>
      <c r="G619">
        <v>18</v>
      </c>
      <c r="H619">
        <v>10</v>
      </c>
      <c r="I619">
        <v>0.75</v>
      </c>
      <c r="J619">
        <v>0.56000000000000005</v>
      </c>
      <c r="K619">
        <v>0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 s="40">
        <f>AVERAGEIFS($C$2:C619, $B$2:B619, B619)</f>
        <v>24.088235294117649</v>
      </c>
      <c r="AB619" s="40">
        <f>AVERAGEIFS($I$2:I619, $B$2:B619, B619)</f>
        <v>0.51411764705882357</v>
      </c>
      <c r="AC619" s="40">
        <f>AVERAGEIFS($J$2:J619, $B$2:B619, B619)</f>
        <v>0.49882352941176472</v>
      </c>
      <c r="AD619" s="40">
        <f>AVERAGEIFS($D$2:D619, $B$2:B619, B619)</f>
        <v>0.55882352941176472</v>
      </c>
    </row>
    <row r="620" spans="1:30" x14ac:dyDescent="0.25">
      <c r="A620" s="39">
        <v>46261</v>
      </c>
      <c r="B620" t="s">
        <v>18</v>
      </c>
      <c r="C620">
        <v>9</v>
      </c>
      <c r="D620" s="40">
        <v>1</v>
      </c>
      <c r="E620">
        <v>4</v>
      </c>
      <c r="F620">
        <v>3</v>
      </c>
      <c r="G620">
        <v>18</v>
      </c>
      <c r="H620">
        <v>10</v>
      </c>
      <c r="I620">
        <v>0.75</v>
      </c>
      <c r="J620">
        <v>0.56000000000000005</v>
      </c>
      <c r="K620">
        <v>0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1</v>
      </c>
      <c r="AA620" s="40">
        <f>AVERAGEIFS($C$2:C620, $B$2:B620, B620)</f>
        <v>16.5</v>
      </c>
      <c r="AB620" s="40">
        <f>AVERAGEIFS($I$2:I620, $B$2:B620, B620)</f>
        <v>0.35499999999999998</v>
      </c>
      <c r="AC620" s="40">
        <f>AVERAGEIFS($J$2:J620, $B$2:B620, B620)</f>
        <v>0.43499999999999994</v>
      </c>
      <c r="AD620" s="40">
        <f>AVERAGEIFS($D$2:D620, $B$2:B620, B620)</f>
        <v>0.2</v>
      </c>
    </row>
    <row r="621" spans="1:30" x14ac:dyDescent="0.25">
      <c r="A621" s="39">
        <v>46261</v>
      </c>
      <c r="B621" t="s">
        <v>17</v>
      </c>
      <c r="C621">
        <v>8</v>
      </c>
      <c r="D621" s="40">
        <v>1</v>
      </c>
      <c r="E621">
        <v>4</v>
      </c>
      <c r="F621">
        <v>3</v>
      </c>
      <c r="G621">
        <v>18</v>
      </c>
      <c r="H621">
        <v>10</v>
      </c>
      <c r="I621">
        <v>0.75</v>
      </c>
      <c r="J621">
        <v>0.56000000000000005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 s="40">
        <f>AVERAGEIFS($C$2:C621, $B$2:B621, B621)</f>
        <v>11.866666666666667</v>
      </c>
      <c r="AB621" s="40">
        <f>AVERAGEIFS($I$2:I621, $B$2:B621, B621)</f>
        <v>0.48666666666666669</v>
      </c>
      <c r="AC621" s="40">
        <f>AVERAGEIFS($J$2:J621, $B$2:B621, B621)</f>
        <v>0.47600000000000003</v>
      </c>
      <c r="AD621" s="40">
        <f>AVERAGEIFS($D$2:D621, $B$2:B621, B621)</f>
        <v>0.4</v>
      </c>
    </row>
    <row r="622" spans="1:30" x14ac:dyDescent="0.25">
      <c r="A622" s="39"/>
      <c r="AA622" s="40"/>
      <c r="AB622" s="40"/>
      <c r="AC622" s="40"/>
      <c r="AD622" s="40"/>
    </row>
    <row r="623" spans="1:30" x14ac:dyDescent="0.25">
      <c r="A623" s="39"/>
      <c r="AA623" s="40"/>
      <c r="AB623" s="40"/>
      <c r="AC623" s="40"/>
      <c r="AD623" s="40"/>
    </row>
    <row r="624" spans="1:30" x14ac:dyDescent="0.25">
      <c r="A624" s="39"/>
      <c r="AA624" s="40"/>
      <c r="AB624" s="40"/>
      <c r="AC624" s="40"/>
      <c r="AD624" s="40"/>
    </row>
    <row r="625" spans="1:30" x14ac:dyDescent="0.25">
      <c r="A625" s="39"/>
      <c r="AA625" s="40"/>
      <c r="AB625" s="40"/>
      <c r="AC625" s="40"/>
      <c r="AD625" s="40"/>
    </row>
    <row r="626" spans="1:30" x14ac:dyDescent="0.25">
      <c r="A626" s="39"/>
      <c r="AA626" s="40"/>
      <c r="AB626" s="40"/>
      <c r="AC626" s="40"/>
      <c r="AD626" s="40"/>
    </row>
    <row r="627" spans="1:30" x14ac:dyDescent="0.25">
      <c r="A627" s="39"/>
      <c r="AA627" s="40"/>
      <c r="AB627" s="40"/>
      <c r="AC627" s="40"/>
      <c r="AD627" s="40"/>
    </row>
    <row r="628" spans="1:30" x14ac:dyDescent="0.25">
      <c r="A628" s="39"/>
      <c r="AA628" s="40"/>
      <c r="AB628" s="40"/>
      <c r="AC628" s="40"/>
      <c r="AD628" s="40"/>
    </row>
    <row r="629" spans="1:30" x14ac:dyDescent="0.25">
      <c r="A629" s="39"/>
      <c r="AA629" s="40"/>
      <c r="AB629" s="40"/>
      <c r="AC629" s="40"/>
      <c r="AD629" s="40"/>
    </row>
    <row r="630" spans="1:30" x14ac:dyDescent="0.25">
      <c r="A630" s="39"/>
      <c r="AA630" s="40"/>
      <c r="AB630" s="40"/>
      <c r="AC630" s="40"/>
      <c r="AD630" s="40"/>
    </row>
    <row r="631" spans="1:30" x14ac:dyDescent="0.25">
      <c r="A631" s="39"/>
      <c r="AA631" s="40"/>
      <c r="AB631" s="40"/>
      <c r="AC631" s="40"/>
      <c r="AD631" s="40"/>
    </row>
    <row r="632" spans="1:30" x14ac:dyDescent="0.25">
      <c r="A632" s="39"/>
      <c r="AA632" s="40"/>
      <c r="AB632" s="40"/>
      <c r="AC632" s="40"/>
      <c r="AD632" s="40"/>
    </row>
    <row r="633" spans="1:30" x14ac:dyDescent="0.25">
      <c r="A633" s="39"/>
      <c r="AA633" s="40"/>
      <c r="AB633" s="40"/>
      <c r="AC633" s="40"/>
      <c r="AD633" s="40"/>
    </row>
    <row r="634" spans="1:30" x14ac:dyDescent="0.25">
      <c r="A634" s="39"/>
      <c r="AA634" s="40"/>
      <c r="AB634" s="40"/>
      <c r="AC634" s="40"/>
      <c r="AD634" s="40"/>
    </row>
    <row r="635" spans="1:30" x14ac:dyDescent="0.25">
      <c r="A635" s="39"/>
      <c r="AA635" s="40"/>
      <c r="AB635" s="40"/>
      <c r="AC635" s="40"/>
      <c r="AD635" s="40"/>
    </row>
    <row r="636" spans="1:30" x14ac:dyDescent="0.25">
      <c r="A636" s="39"/>
      <c r="AA636" s="40"/>
      <c r="AB636" s="40"/>
      <c r="AC636" s="40"/>
      <c r="AD636" s="40"/>
    </row>
    <row r="637" spans="1:30" x14ac:dyDescent="0.25">
      <c r="A637" s="39"/>
      <c r="AA637" s="40"/>
      <c r="AB637" s="40"/>
      <c r="AC637" s="40"/>
      <c r="AD637" s="40"/>
    </row>
    <row r="638" spans="1:30" x14ac:dyDescent="0.25">
      <c r="A638" s="39"/>
      <c r="AA638" s="40"/>
      <c r="AB638" s="40"/>
      <c r="AC638" s="40"/>
      <c r="AD638" s="40"/>
    </row>
    <row r="639" spans="1:30" x14ac:dyDescent="0.25">
      <c r="A639" s="39"/>
      <c r="AA639" s="40"/>
      <c r="AB639" s="40"/>
      <c r="AC639" s="40"/>
      <c r="AD639" s="40"/>
    </row>
    <row r="640" spans="1:30" x14ac:dyDescent="0.25">
      <c r="A640" s="39"/>
      <c r="AA640" s="40"/>
      <c r="AB640" s="40"/>
      <c r="AC640" s="40"/>
      <c r="AD640" s="40"/>
    </row>
    <row r="641" spans="1:30" x14ac:dyDescent="0.25">
      <c r="A641" s="39"/>
      <c r="AA641" s="40"/>
      <c r="AB641" s="40"/>
      <c r="AC641" s="40"/>
      <c r="AD641" s="40"/>
    </row>
    <row r="642" spans="1:30" x14ac:dyDescent="0.25">
      <c r="A642" s="39"/>
      <c r="AA642" s="40"/>
      <c r="AB642" s="40"/>
      <c r="AC642" s="40"/>
      <c r="AD642" s="40"/>
    </row>
    <row r="643" spans="1:30" x14ac:dyDescent="0.25">
      <c r="A643" s="39"/>
      <c r="AA643" s="40"/>
      <c r="AB643" s="40"/>
      <c r="AC643" s="40"/>
      <c r="AD643" s="40"/>
    </row>
    <row r="644" spans="1:30" x14ac:dyDescent="0.25">
      <c r="A644" s="39"/>
      <c r="AA644" s="40"/>
      <c r="AB644" s="40"/>
      <c r="AC644" s="40"/>
      <c r="AD644" s="40"/>
    </row>
    <row r="645" spans="1:30" x14ac:dyDescent="0.25">
      <c r="A645" s="39"/>
      <c r="AA645" s="40"/>
      <c r="AB645" s="40"/>
      <c r="AC645" s="40"/>
      <c r="AD645" s="40"/>
    </row>
    <row r="646" spans="1:30" x14ac:dyDescent="0.25">
      <c r="A646" s="39"/>
      <c r="AA646" s="40"/>
      <c r="AB646" s="40"/>
      <c r="AC646" s="40"/>
      <c r="AD646" s="40"/>
    </row>
    <row r="647" spans="1:30" x14ac:dyDescent="0.25">
      <c r="A647" s="39"/>
      <c r="AA647" s="40"/>
      <c r="AB647" s="40"/>
      <c r="AC647" s="40"/>
      <c r="AD647" s="40"/>
    </row>
    <row r="648" spans="1:30" x14ac:dyDescent="0.25">
      <c r="A648" s="39"/>
      <c r="AA648" s="40"/>
      <c r="AB648" s="40"/>
      <c r="AC648" s="40"/>
      <c r="AD648" s="40"/>
    </row>
    <row r="649" spans="1:30" x14ac:dyDescent="0.25">
      <c r="A649" s="39"/>
      <c r="AA649" s="40"/>
      <c r="AB649" s="40"/>
      <c r="AC649" s="40"/>
      <c r="AD649" s="40"/>
    </row>
    <row r="650" spans="1:30" x14ac:dyDescent="0.25">
      <c r="A650" s="39"/>
      <c r="AA650" s="40"/>
      <c r="AB650" s="40"/>
      <c r="AC650" s="40"/>
      <c r="AD650" s="40"/>
    </row>
    <row r="651" spans="1:30" x14ac:dyDescent="0.25">
      <c r="A651" s="39"/>
      <c r="AA651" s="40"/>
      <c r="AB651" s="40"/>
      <c r="AC651" s="40"/>
      <c r="AD651" s="40"/>
    </row>
    <row r="652" spans="1:30" x14ac:dyDescent="0.25">
      <c r="A652" s="39"/>
      <c r="AA652" s="40"/>
      <c r="AB652" s="40"/>
      <c r="AC652" s="40"/>
      <c r="AD652" s="40"/>
    </row>
    <row r="653" spans="1:30" x14ac:dyDescent="0.25">
      <c r="A653" s="39"/>
      <c r="AA653" s="40"/>
      <c r="AB653" s="40"/>
      <c r="AC653" s="40"/>
      <c r="AD653" s="40"/>
    </row>
    <row r="654" spans="1:30" x14ac:dyDescent="0.25">
      <c r="A654" s="39"/>
      <c r="AA654" s="40"/>
      <c r="AB654" s="40"/>
      <c r="AC654" s="40"/>
      <c r="AD654" s="40"/>
    </row>
    <row r="655" spans="1:30" x14ac:dyDescent="0.25">
      <c r="A655" s="39"/>
      <c r="AA655" s="40"/>
      <c r="AB655" s="40"/>
      <c r="AC655" s="40"/>
      <c r="AD655" s="40"/>
    </row>
    <row r="656" spans="1:30" x14ac:dyDescent="0.25">
      <c r="A656" s="39"/>
      <c r="AA656" s="40"/>
      <c r="AB656" s="40"/>
      <c r="AC656" s="40"/>
      <c r="AD656" s="40"/>
    </row>
    <row r="657" spans="1:30" x14ac:dyDescent="0.25">
      <c r="A657" s="39"/>
      <c r="AA657" s="40"/>
      <c r="AB657" s="40"/>
      <c r="AC657" s="40"/>
      <c r="AD657" s="40"/>
    </row>
    <row r="658" spans="1:30" x14ac:dyDescent="0.25">
      <c r="A658" s="39"/>
      <c r="AA658" s="40"/>
      <c r="AB658" s="40"/>
      <c r="AC658" s="40"/>
      <c r="AD658" s="40"/>
    </row>
    <row r="659" spans="1:30" x14ac:dyDescent="0.25">
      <c r="A659" s="39"/>
      <c r="AA659" s="40"/>
      <c r="AB659" s="40"/>
      <c r="AC659" s="40"/>
      <c r="AD659" s="40"/>
    </row>
    <row r="660" spans="1:30" x14ac:dyDescent="0.25">
      <c r="A660" s="39"/>
      <c r="AA660" s="40"/>
      <c r="AB660" s="40"/>
      <c r="AC660" s="40"/>
      <c r="AD660" s="40"/>
    </row>
    <row r="661" spans="1:30" x14ac:dyDescent="0.25">
      <c r="A661" s="39"/>
      <c r="AA661" s="40"/>
      <c r="AB661" s="40"/>
      <c r="AC661" s="40"/>
      <c r="AD661" s="40"/>
    </row>
    <row r="662" spans="1:30" x14ac:dyDescent="0.25">
      <c r="A662" s="39"/>
      <c r="AA662" s="40"/>
      <c r="AB662" s="40"/>
      <c r="AC662" s="40"/>
      <c r="AD662" s="40"/>
    </row>
    <row r="663" spans="1:30" x14ac:dyDescent="0.25">
      <c r="A663" s="39"/>
      <c r="AA663" s="40"/>
      <c r="AB663" s="40"/>
      <c r="AC663" s="40"/>
      <c r="AD663" s="40"/>
    </row>
    <row r="664" spans="1:30" x14ac:dyDescent="0.25">
      <c r="A664" s="39"/>
      <c r="AA664" s="40"/>
      <c r="AB664" s="40"/>
      <c r="AC664" s="40"/>
      <c r="AD664" s="40"/>
    </row>
    <row r="665" spans="1:30" x14ac:dyDescent="0.25">
      <c r="A665" s="39"/>
      <c r="AA665" s="40"/>
      <c r="AB665" s="40"/>
      <c r="AC665" s="40"/>
      <c r="AD665" s="40"/>
    </row>
    <row r="666" spans="1:30" x14ac:dyDescent="0.25">
      <c r="A666" s="39"/>
      <c r="AA666" s="40"/>
      <c r="AB666" s="40"/>
      <c r="AC666" s="40"/>
      <c r="AD666" s="40"/>
    </row>
    <row r="667" spans="1:30" x14ac:dyDescent="0.25">
      <c r="A667" s="39"/>
      <c r="AA667" s="40"/>
      <c r="AB667" s="40"/>
      <c r="AC667" s="40"/>
      <c r="AD667" s="40"/>
    </row>
    <row r="668" spans="1:30" x14ac:dyDescent="0.25">
      <c r="A668" s="39"/>
      <c r="AA668" s="40"/>
      <c r="AB668" s="40"/>
      <c r="AC668" s="40"/>
      <c r="AD668" s="40"/>
    </row>
    <row r="669" spans="1:30" x14ac:dyDescent="0.25">
      <c r="A669" s="39"/>
      <c r="AA669" s="40"/>
      <c r="AB669" s="40"/>
      <c r="AC669" s="40"/>
      <c r="AD669" s="40"/>
    </row>
    <row r="670" spans="1:30" x14ac:dyDescent="0.25">
      <c r="A670" s="39"/>
      <c r="AA670" s="40"/>
      <c r="AB670" s="40"/>
      <c r="AC670" s="40"/>
      <c r="AD670" s="40"/>
    </row>
    <row r="671" spans="1:30" x14ac:dyDescent="0.25">
      <c r="A671" s="39"/>
      <c r="AA671" s="40"/>
      <c r="AB671" s="40"/>
      <c r="AC671" s="40"/>
      <c r="AD671" s="40"/>
    </row>
    <row r="672" spans="1:30" x14ac:dyDescent="0.25">
      <c r="A672" s="39"/>
      <c r="AA672" s="40"/>
      <c r="AB672" s="40"/>
      <c r="AC672" s="40"/>
      <c r="AD672" s="40"/>
    </row>
    <row r="673" spans="1:30" x14ac:dyDescent="0.25">
      <c r="A673" s="39"/>
      <c r="AA673" s="40"/>
      <c r="AB673" s="40"/>
      <c r="AC673" s="40"/>
      <c r="AD673" s="40"/>
    </row>
    <row r="674" spans="1:30" x14ac:dyDescent="0.25">
      <c r="A674" s="39"/>
      <c r="AA674" s="40"/>
      <c r="AB674" s="40"/>
      <c r="AC674" s="40"/>
      <c r="AD674" s="40"/>
    </row>
    <row r="675" spans="1:30" x14ac:dyDescent="0.25">
      <c r="A675" s="39"/>
      <c r="AA675" s="40"/>
      <c r="AB675" s="40"/>
      <c r="AC675" s="40"/>
      <c r="AD675" s="40"/>
    </row>
    <row r="676" spans="1:30" x14ac:dyDescent="0.25">
      <c r="A676" s="39"/>
      <c r="AA676" s="40"/>
      <c r="AB676" s="40"/>
      <c r="AC676" s="40"/>
      <c r="AD676" s="40"/>
    </row>
    <row r="677" spans="1:30" x14ac:dyDescent="0.25">
      <c r="A677" s="39"/>
      <c r="AA677" s="40"/>
      <c r="AB677" s="40"/>
      <c r="AC677" s="40"/>
      <c r="AD677" s="40"/>
    </row>
    <row r="678" spans="1:30" x14ac:dyDescent="0.25">
      <c r="A678" s="39"/>
      <c r="AA678" s="40"/>
      <c r="AB678" s="40"/>
      <c r="AC678" s="40"/>
      <c r="AD678" s="40"/>
    </row>
    <row r="679" spans="1:30" x14ac:dyDescent="0.25">
      <c r="A679" s="39"/>
      <c r="AA679" s="40"/>
      <c r="AB679" s="40"/>
      <c r="AC679" s="40"/>
      <c r="AD679" s="40"/>
    </row>
    <row r="680" spans="1:30" x14ac:dyDescent="0.25">
      <c r="A680" s="39"/>
      <c r="AA680" s="40"/>
      <c r="AB680" s="40"/>
      <c r="AC680" s="40"/>
      <c r="AD680" s="40"/>
    </row>
    <row r="681" spans="1:30" x14ac:dyDescent="0.25">
      <c r="A681" s="39"/>
      <c r="AA681" s="40"/>
      <c r="AB681" s="40"/>
      <c r="AC681" s="40"/>
      <c r="AD681" s="40"/>
    </row>
    <row r="682" spans="1:30" x14ac:dyDescent="0.25">
      <c r="A682" s="39"/>
      <c r="AA682" s="40"/>
      <c r="AB682" s="40"/>
      <c r="AC682" s="40"/>
      <c r="AD682" s="40"/>
    </row>
    <row r="683" spans="1:30" x14ac:dyDescent="0.25">
      <c r="A683" s="39"/>
      <c r="AA683" s="40"/>
      <c r="AB683" s="40"/>
      <c r="AC683" s="40"/>
      <c r="AD683" s="40"/>
    </row>
    <row r="684" spans="1:30" x14ac:dyDescent="0.25">
      <c r="A684" s="39"/>
      <c r="AA684" s="40"/>
      <c r="AB684" s="40"/>
      <c r="AC684" s="40"/>
      <c r="AD684" s="40"/>
    </row>
    <row r="685" spans="1:30" x14ac:dyDescent="0.25">
      <c r="A685" s="39"/>
      <c r="AA685" s="40"/>
      <c r="AB685" s="40"/>
      <c r="AC685" s="40"/>
      <c r="AD685" s="40"/>
    </row>
    <row r="686" spans="1:30" x14ac:dyDescent="0.25">
      <c r="A686" s="39"/>
      <c r="AA686" s="40"/>
      <c r="AB686" s="40"/>
      <c r="AC686" s="40"/>
      <c r="AD686" s="40"/>
    </row>
    <row r="687" spans="1:30" x14ac:dyDescent="0.25">
      <c r="A687" s="39"/>
      <c r="AA687" s="40"/>
      <c r="AB687" s="40"/>
      <c r="AC687" s="40"/>
      <c r="AD687" s="40"/>
    </row>
    <row r="688" spans="1:30" x14ac:dyDescent="0.25">
      <c r="A688" s="39"/>
      <c r="AA688" s="40"/>
      <c r="AB688" s="40"/>
      <c r="AC688" s="40"/>
      <c r="AD688" s="40"/>
    </row>
    <row r="689" spans="1:30" x14ac:dyDescent="0.25">
      <c r="A689" s="39"/>
      <c r="AA689" s="40"/>
      <c r="AB689" s="40"/>
      <c r="AC689" s="40"/>
      <c r="AD689" s="40"/>
    </row>
    <row r="690" spans="1:30" x14ac:dyDescent="0.25">
      <c r="A690" s="39"/>
      <c r="AA690" s="40"/>
      <c r="AB690" s="40"/>
      <c r="AC690" s="40"/>
      <c r="AD690" s="40"/>
    </row>
    <row r="691" spans="1:30" x14ac:dyDescent="0.25">
      <c r="A691" s="39"/>
      <c r="AA691" s="40"/>
      <c r="AB691" s="40"/>
      <c r="AC691" s="40"/>
      <c r="AD691" s="40"/>
    </row>
    <row r="692" spans="1:30" x14ac:dyDescent="0.25">
      <c r="A692" s="39"/>
      <c r="AA692" s="40"/>
      <c r="AB692" s="40"/>
      <c r="AC692" s="40"/>
      <c r="AD692" s="40"/>
    </row>
    <row r="693" spans="1:30" x14ac:dyDescent="0.25">
      <c r="A693" s="39"/>
      <c r="AA693" s="40"/>
      <c r="AB693" s="40"/>
      <c r="AC693" s="40"/>
      <c r="AD693" s="40"/>
    </row>
    <row r="694" spans="1:30" x14ac:dyDescent="0.25">
      <c r="A694" s="39"/>
      <c r="AA694" s="40"/>
      <c r="AB694" s="40"/>
      <c r="AC694" s="40"/>
      <c r="AD694" s="40"/>
    </row>
    <row r="695" spans="1:30" x14ac:dyDescent="0.25">
      <c r="A695" s="39"/>
      <c r="AA695" s="40"/>
      <c r="AB695" s="40"/>
      <c r="AC695" s="40"/>
      <c r="AD695" s="40"/>
    </row>
    <row r="696" spans="1:30" x14ac:dyDescent="0.25">
      <c r="A696" s="39"/>
      <c r="AA696" s="40"/>
      <c r="AB696" s="40"/>
      <c r="AC696" s="40"/>
      <c r="AD696" s="40"/>
    </row>
    <row r="697" spans="1:30" x14ac:dyDescent="0.25">
      <c r="A697" s="39"/>
      <c r="AA697" s="40"/>
      <c r="AB697" s="40"/>
      <c r="AC697" s="40"/>
      <c r="AD697" s="40"/>
    </row>
    <row r="698" spans="1:30" x14ac:dyDescent="0.25">
      <c r="A698" s="39"/>
      <c r="AA698" s="40"/>
      <c r="AB698" s="40"/>
      <c r="AC698" s="40"/>
      <c r="AD698" s="40"/>
    </row>
    <row r="699" spans="1:30" x14ac:dyDescent="0.25">
      <c r="A699" s="39"/>
      <c r="AA699" s="40"/>
      <c r="AB699" s="40"/>
      <c r="AC699" s="40"/>
      <c r="AD699" s="40"/>
    </row>
    <row r="700" spans="1:30" x14ac:dyDescent="0.25">
      <c r="A700" s="39"/>
      <c r="AA700" s="40"/>
      <c r="AB700" s="40"/>
      <c r="AC700" s="40"/>
      <c r="AD700" s="40"/>
    </row>
    <row r="701" spans="1:30" x14ac:dyDescent="0.25">
      <c r="A701" s="39"/>
      <c r="AA701" s="40"/>
      <c r="AB701" s="40"/>
      <c r="AC701" s="40"/>
      <c r="AD701" s="40"/>
    </row>
    <row r="702" spans="1:30" x14ac:dyDescent="0.25">
      <c r="A702" s="39"/>
      <c r="AA702" s="40"/>
      <c r="AB702" s="40"/>
      <c r="AC702" s="40"/>
      <c r="AD702" s="40"/>
    </row>
    <row r="703" spans="1:30" x14ac:dyDescent="0.25">
      <c r="A703" s="39"/>
      <c r="AA703" s="40"/>
      <c r="AB703" s="40"/>
      <c r="AC703" s="40"/>
      <c r="AD703" s="40"/>
    </row>
    <row r="704" spans="1:30" x14ac:dyDescent="0.25">
      <c r="A704" s="39"/>
      <c r="AA704" s="40"/>
      <c r="AB704" s="40"/>
      <c r="AC704" s="40"/>
      <c r="AD704" s="40"/>
    </row>
    <row r="705" spans="1:30" x14ac:dyDescent="0.25">
      <c r="A705" s="39"/>
      <c r="AA705" s="40"/>
      <c r="AB705" s="40"/>
      <c r="AC705" s="40"/>
      <c r="AD705" s="40"/>
    </row>
    <row r="706" spans="1:30" x14ac:dyDescent="0.25">
      <c r="A706" s="39"/>
      <c r="AA706" s="40"/>
      <c r="AB706" s="40"/>
      <c r="AC706" s="40"/>
      <c r="AD706" s="40"/>
    </row>
    <row r="707" spans="1:30" x14ac:dyDescent="0.25">
      <c r="A707" s="39"/>
      <c r="AA707" s="40"/>
      <c r="AB707" s="40"/>
      <c r="AC707" s="40"/>
      <c r="AD707" s="40"/>
    </row>
    <row r="708" spans="1:30" x14ac:dyDescent="0.25">
      <c r="A708" s="39"/>
      <c r="AA708" s="40"/>
      <c r="AB708" s="40"/>
      <c r="AC708" s="40"/>
      <c r="AD708" s="40"/>
    </row>
    <row r="709" spans="1:30" x14ac:dyDescent="0.25">
      <c r="A709" s="39"/>
      <c r="AA709" s="40"/>
      <c r="AB709" s="40"/>
      <c r="AC709" s="40"/>
      <c r="AD709" s="40"/>
    </row>
    <row r="710" spans="1:30" x14ac:dyDescent="0.25">
      <c r="A710" s="39"/>
      <c r="AA710" s="40"/>
      <c r="AB710" s="40"/>
      <c r="AC710" s="40"/>
      <c r="AD710" s="40"/>
    </row>
    <row r="711" spans="1:30" x14ac:dyDescent="0.25">
      <c r="A711" s="39"/>
      <c r="AA711" s="40"/>
      <c r="AB711" s="40"/>
      <c r="AC711" s="40"/>
      <c r="AD711" s="40"/>
    </row>
    <row r="712" spans="1:30" x14ac:dyDescent="0.25">
      <c r="A712" s="39"/>
      <c r="AA712" s="40"/>
      <c r="AB712" s="40"/>
      <c r="AC712" s="40"/>
      <c r="AD712" s="40"/>
    </row>
    <row r="713" spans="1:30" x14ac:dyDescent="0.25">
      <c r="A713" s="39"/>
      <c r="AA713" s="40"/>
      <c r="AB713" s="40"/>
      <c r="AC713" s="40"/>
      <c r="AD713" s="40"/>
    </row>
    <row r="714" spans="1:30" x14ac:dyDescent="0.25">
      <c r="A714" s="39"/>
      <c r="AA714" s="40"/>
      <c r="AB714" s="40"/>
      <c r="AC714" s="40"/>
      <c r="AD714" s="40"/>
    </row>
    <row r="715" spans="1:30" x14ac:dyDescent="0.25">
      <c r="A715" s="39"/>
      <c r="AA715" s="40"/>
      <c r="AB715" s="40"/>
      <c r="AC715" s="40"/>
      <c r="AD715" s="40"/>
    </row>
    <row r="716" spans="1:30" x14ac:dyDescent="0.25">
      <c r="A716" s="39"/>
      <c r="AA716" s="40"/>
      <c r="AB716" s="40"/>
      <c r="AC716" s="40"/>
      <c r="AD716" s="40"/>
    </row>
    <row r="717" spans="1:30" x14ac:dyDescent="0.25">
      <c r="A717" s="39"/>
      <c r="AA717" s="40"/>
      <c r="AB717" s="40"/>
      <c r="AC717" s="40"/>
      <c r="AD717" s="40"/>
    </row>
    <row r="718" spans="1:30" x14ac:dyDescent="0.25">
      <c r="A718" s="39"/>
      <c r="AA718" s="40"/>
      <c r="AB718" s="40"/>
      <c r="AC718" s="40"/>
      <c r="AD718" s="40"/>
    </row>
    <row r="719" spans="1:30" x14ac:dyDescent="0.25">
      <c r="A719" s="39"/>
      <c r="AA719" s="40"/>
      <c r="AB719" s="40"/>
      <c r="AC719" s="40"/>
      <c r="AD719" s="40"/>
    </row>
    <row r="720" spans="1:30" x14ac:dyDescent="0.25">
      <c r="A720" s="39"/>
      <c r="AA720" s="40"/>
      <c r="AB720" s="40"/>
      <c r="AC720" s="40"/>
      <c r="AD720" s="40"/>
    </row>
    <row r="721" spans="1:30" x14ac:dyDescent="0.25">
      <c r="A721" s="39"/>
      <c r="AA721" s="40"/>
      <c r="AB721" s="40"/>
      <c r="AC721" s="40"/>
      <c r="AD721" s="40"/>
    </row>
    <row r="722" spans="1:30" x14ac:dyDescent="0.25">
      <c r="A722" s="39"/>
      <c r="AA722" s="40"/>
      <c r="AB722" s="40"/>
      <c r="AC722" s="40"/>
      <c r="AD722" s="40"/>
    </row>
    <row r="723" spans="1:30" x14ac:dyDescent="0.25">
      <c r="A723" s="39"/>
      <c r="AA723" s="40"/>
      <c r="AB723" s="40"/>
      <c r="AC723" s="40"/>
      <c r="AD723" s="40"/>
    </row>
    <row r="724" spans="1:30" x14ac:dyDescent="0.25">
      <c r="A724" s="39"/>
      <c r="AA724" s="40"/>
      <c r="AB724" s="40"/>
      <c r="AC724" s="40"/>
      <c r="AD724" s="40"/>
    </row>
    <row r="725" spans="1:30" x14ac:dyDescent="0.25">
      <c r="A725" s="39"/>
      <c r="AA725" s="40"/>
      <c r="AB725" s="40"/>
      <c r="AC725" s="40"/>
      <c r="AD725" s="40"/>
    </row>
    <row r="726" spans="1:30" x14ac:dyDescent="0.25">
      <c r="A726" s="39"/>
      <c r="AA726" s="40"/>
      <c r="AB726" s="40"/>
      <c r="AC726" s="40"/>
      <c r="AD726" s="40"/>
    </row>
    <row r="727" spans="1:30" x14ac:dyDescent="0.25">
      <c r="A727" s="39"/>
      <c r="AA727" s="40"/>
      <c r="AB727" s="40"/>
      <c r="AC727" s="40"/>
      <c r="AD727" s="40"/>
    </row>
    <row r="728" spans="1:30" x14ac:dyDescent="0.25">
      <c r="A728" s="39"/>
      <c r="AA728" s="40"/>
      <c r="AB728" s="40"/>
      <c r="AC728" s="40"/>
      <c r="AD728" s="40"/>
    </row>
    <row r="729" spans="1:30" x14ac:dyDescent="0.25">
      <c r="A729" s="39"/>
      <c r="AA729" s="40"/>
      <c r="AB729" s="40"/>
      <c r="AC729" s="40"/>
      <c r="AD729" s="40"/>
    </row>
    <row r="730" spans="1:30" x14ac:dyDescent="0.25">
      <c r="A730" s="39"/>
      <c r="AA730" s="40"/>
      <c r="AB730" s="40"/>
      <c r="AC730" s="40"/>
      <c r="AD730" s="40"/>
    </row>
    <row r="731" spans="1:30" x14ac:dyDescent="0.25">
      <c r="A731" s="39"/>
      <c r="AA731" s="40"/>
      <c r="AB731" s="40"/>
      <c r="AC731" s="40"/>
      <c r="AD731" s="40"/>
    </row>
    <row r="732" spans="1:30" x14ac:dyDescent="0.25">
      <c r="A732" s="39"/>
      <c r="AA732" s="40"/>
      <c r="AB732" s="40"/>
      <c r="AC732" s="40"/>
      <c r="AD732" s="40"/>
    </row>
    <row r="733" spans="1:30" x14ac:dyDescent="0.25">
      <c r="A733" s="39"/>
      <c r="AA733" s="40"/>
      <c r="AB733" s="40"/>
      <c r="AC733" s="40"/>
      <c r="AD733" s="40"/>
    </row>
    <row r="734" spans="1:30" x14ac:dyDescent="0.25">
      <c r="A734" s="39"/>
      <c r="AA734" s="40"/>
      <c r="AB734" s="40"/>
      <c r="AC734" s="40"/>
      <c r="AD734" s="40"/>
    </row>
    <row r="735" spans="1:30" x14ac:dyDescent="0.25">
      <c r="A735" s="39"/>
      <c r="AA735" s="40"/>
      <c r="AB735" s="40"/>
      <c r="AC735" s="40"/>
      <c r="AD735" s="40"/>
    </row>
    <row r="736" spans="1:30" x14ac:dyDescent="0.25">
      <c r="A736" s="39"/>
      <c r="AA736" s="40"/>
      <c r="AB736" s="40"/>
      <c r="AC736" s="40"/>
      <c r="AD736" s="40"/>
    </row>
    <row r="737" spans="1:30" x14ac:dyDescent="0.25">
      <c r="A737" s="39"/>
      <c r="AA737" s="40"/>
      <c r="AB737" s="40"/>
      <c r="AC737" s="40"/>
      <c r="AD737" s="40"/>
    </row>
    <row r="738" spans="1:30" x14ac:dyDescent="0.25">
      <c r="A738" s="39"/>
      <c r="AA738" s="40"/>
      <c r="AB738" s="40"/>
      <c r="AC738" s="40"/>
      <c r="AD738" s="40"/>
    </row>
    <row r="739" spans="1:30" x14ac:dyDescent="0.25">
      <c r="A739" s="39"/>
      <c r="AA739" s="40"/>
      <c r="AB739" s="40"/>
      <c r="AC739" s="40"/>
      <c r="AD739" s="40"/>
    </row>
    <row r="740" spans="1:30" x14ac:dyDescent="0.25">
      <c r="A740" s="39"/>
      <c r="AA740" s="40"/>
      <c r="AB740" s="40"/>
      <c r="AC740" s="40"/>
      <c r="AD740" s="40"/>
    </row>
    <row r="741" spans="1:30" x14ac:dyDescent="0.25">
      <c r="A741" s="39"/>
      <c r="AA741" s="40"/>
      <c r="AB741" s="40"/>
      <c r="AC741" s="40"/>
      <c r="AD741" s="40"/>
    </row>
    <row r="742" spans="1:30" x14ac:dyDescent="0.25">
      <c r="A742" s="39"/>
      <c r="AA742" s="40"/>
      <c r="AB742" s="40"/>
      <c r="AC742" s="40"/>
      <c r="AD742" s="40"/>
    </row>
    <row r="743" spans="1:30" x14ac:dyDescent="0.25">
      <c r="A743" s="39"/>
      <c r="AA743" s="40"/>
      <c r="AB743" s="40"/>
      <c r="AC743" s="40"/>
      <c r="AD743" s="40"/>
    </row>
    <row r="744" spans="1:30" x14ac:dyDescent="0.25">
      <c r="A744" s="39"/>
      <c r="AA744" s="40"/>
      <c r="AB744" s="40"/>
      <c r="AC744" s="40"/>
      <c r="AD744" s="40"/>
    </row>
    <row r="745" spans="1:30" x14ac:dyDescent="0.25">
      <c r="A745" s="39"/>
      <c r="AA745" s="40"/>
      <c r="AB745" s="40"/>
      <c r="AC745" s="40"/>
      <c r="AD745" s="40"/>
    </row>
    <row r="746" spans="1:30" x14ac:dyDescent="0.25">
      <c r="A746" s="39"/>
      <c r="AA746" s="40"/>
      <c r="AB746" s="40"/>
      <c r="AC746" s="40"/>
      <c r="AD746" s="40"/>
    </row>
    <row r="747" spans="1:30" x14ac:dyDescent="0.25">
      <c r="A747" s="39"/>
      <c r="AA747" s="40"/>
      <c r="AB747" s="40"/>
      <c r="AC747" s="40"/>
      <c r="AD747" s="40"/>
    </row>
    <row r="748" spans="1:30" x14ac:dyDescent="0.25">
      <c r="A748" s="39"/>
      <c r="AA748" s="40"/>
      <c r="AB748" s="40"/>
      <c r="AC748" s="40"/>
      <c r="AD748" s="40"/>
    </row>
    <row r="749" spans="1:30" x14ac:dyDescent="0.25">
      <c r="A749" s="39"/>
      <c r="AA749" s="40"/>
      <c r="AB749" s="40"/>
      <c r="AC749" s="40"/>
      <c r="AD749" s="40"/>
    </row>
    <row r="750" spans="1:30" x14ac:dyDescent="0.25">
      <c r="A750" s="39"/>
      <c r="AA750" s="40"/>
      <c r="AB750" s="40"/>
      <c r="AC750" s="40"/>
      <c r="AD750" s="40"/>
    </row>
    <row r="751" spans="1:30" x14ac:dyDescent="0.25">
      <c r="A751" s="39"/>
      <c r="AA751" s="40"/>
      <c r="AB751" s="40"/>
      <c r="AC751" s="40"/>
      <c r="AD751" s="40"/>
    </row>
    <row r="752" spans="1:30" x14ac:dyDescent="0.25">
      <c r="A752" s="39"/>
      <c r="AA752" s="40"/>
      <c r="AB752" s="40"/>
      <c r="AC752" s="40"/>
      <c r="AD752" s="40"/>
    </row>
    <row r="753" spans="1:30" x14ac:dyDescent="0.25">
      <c r="A753" s="39"/>
      <c r="AA753" s="40"/>
      <c r="AB753" s="40"/>
      <c r="AC753" s="40"/>
      <c r="AD753" s="40"/>
    </row>
    <row r="754" spans="1:30" x14ac:dyDescent="0.25">
      <c r="A754" s="39"/>
      <c r="AA754" s="40"/>
      <c r="AB754" s="40"/>
      <c r="AC754" s="40"/>
      <c r="AD754" s="40"/>
    </row>
    <row r="755" spans="1:30" x14ac:dyDescent="0.25">
      <c r="A755" s="39"/>
      <c r="AA755" s="40"/>
      <c r="AB755" s="40"/>
      <c r="AC755" s="40"/>
      <c r="AD755" s="40"/>
    </row>
    <row r="756" spans="1:30" x14ac:dyDescent="0.25">
      <c r="A756" s="39"/>
      <c r="AA756" s="40"/>
      <c r="AB756" s="40"/>
      <c r="AC756" s="40"/>
      <c r="AD756" s="40"/>
    </row>
    <row r="757" spans="1:30" x14ac:dyDescent="0.25">
      <c r="A757" s="39"/>
      <c r="AA757" s="40"/>
      <c r="AB757" s="40"/>
      <c r="AC757" s="40"/>
      <c r="AD757" s="40"/>
    </row>
    <row r="758" spans="1:30" x14ac:dyDescent="0.25">
      <c r="A758" s="39"/>
      <c r="AA758" s="40"/>
      <c r="AB758" s="40"/>
      <c r="AC758" s="40"/>
      <c r="AD758" s="40"/>
    </row>
    <row r="759" spans="1:30" x14ac:dyDescent="0.25">
      <c r="A759" s="39"/>
      <c r="AA759" s="40"/>
      <c r="AB759" s="40"/>
      <c r="AC759" s="40"/>
      <c r="AD759" s="40"/>
    </row>
    <row r="760" spans="1:30" x14ac:dyDescent="0.25">
      <c r="A760" s="39"/>
      <c r="AA760" s="40"/>
      <c r="AB760" s="40"/>
      <c r="AC760" s="40"/>
      <c r="AD760" s="40"/>
    </row>
    <row r="761" spans="1:30" x14ac:dyDescent="0.25">
      <c r="A761" s="39"/>
      <c r="AA761" s="40"/>
      <c r="AB761" s="40"/>
      <c r="AC761" s="40"/>
      <c r="AD761" s="40"/>
    </row>
    <row r="762" spans="1:30" x14ac:dyDescent="0.25">
      <c r="A762" s="39"/>
      <c r="AA762" s="40"/>
      <c r="AB762" s="40"/>
      <c r="AC762" s="40"/>
      <c r="AD762" s="40"/>
    </row>
    <row r="763" spans="1:30" x14ac:dyDescent="0.25">
      <c r="A763" s="39"/>
      <c r="AA763" s="40"/>
      <c r="AB763" s="40"/>
      <c r="AC763" s="40"/>
      <c r="AD763" s="40"/>
    </row>
    <row r="764" spans="1:30" x14ac:dyDescent="0.25">
      <c r="A764" s="39"/>
      <c r="AA764" s="40"/>
      <c r="AB764" s="40"/>
      <c r="AC764" s="40"/>
      <c r="AD764" s="40"/>
    </row>
    <row r="765" spans="1:30" x14ac:dyDescent="0.25">
      <c r="A765" s="39"/>
      <c r="AA765" s="40"/>
      <c r="AB765" s="40"/>
      <c r="AC765" s="40"/>
      <c r="AD765" s="40"/>
    </row>
    <row r="766" spans="1:30" x14ac:dyDescent="0.25">
      <c r="A766" s="39"/>
      <c r="AA766" s="40"/>
      <c r="AB766" s="40"/>
      <c r="AC766" s="40"/>
      <c r="AD766" s="40"/>
    </row>
    <row r="767" spans="1:30" x14ac:dyDescent="0.25">
      <c r="A767" s="39"/>
      <c r="AA767" s="40"/>
      <c r="AB767" s="40"/>
      <c r="AC767" s="40"/>
      <c r="AD767" s="40"/>
    </row>
    <row r="768" spans="1:30" x14ac:dyDescent="0.25">
      <c r="A768" s="39"/>
      <c r="AA768" s="40"/>
      <c r="AB768" s="40"/>
      <c r="AC768" s="40"/>
      <c r="AD768" s="40"/>
    </row>
    <row r="769" spans="1:30" x14ac:dyDescent="0.25">
      <c r="A769" s="39"/>
      <c r="AA769" s="40"/>
      <c r="AB769" s="40"/>
      <c r="AC769" s="40"/>
      <c r="AD769" s="40"/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  <row r="946" spans="1:30" x14ac:dyDescent="0.25">
      <c r="A946" s="39"/>
      <c r="AA946" s="40"/>
      <c r="AB946" s="40"/>
      <c r="AC946" s="40"/>
      <c r="AD946" s="40"/>
    </row>
  </sheetData>
  <autoFilter ref="A1:AD592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9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A10" sqref="A1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37</v>
      </c>
      <c r="E3" s="4">
        <f>AVERAGEIFS('Tourney History'!C:C,'Tourney History'!B:B,A3)</f>
        <v>12.333333333333334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2</v>
      </c>
      <c r="I3" s="42">
        <f>LOOKUP(2, 1/('Tourney History'!$B:$B=A3), 'Tourney History'!$AD:$AD)</f>
        <v>0.33333333333333331</v>
      </c>
      <c r="J3" s="12">
        <f>SUMIFS('Tourney History'!F:F,'Tourney History'!B:B,A3)</f>
        <v>7</v>
      </c>
      <c r="K3" s="2">
        <f>SUMIFS('Tourney History'!E:E,'Tourney History'!B:B,A3)-J3</f>
        <v>7</v>
      </c>
      <c r="L3" s="42">
        <f>LOOKUP(2, 1/('Tourney History'!$B:$B=A3), 'Tourney History'!$AB:$AB)</f>
        <v>0.51666666666666672</v>
      </c>
      <c r="M3" s="12">
        <f>SUMIFS('Tourney History'!H:H,'Tourney History'!B:B,A3)</f>
        <v>27</v>
      </c>
      <c r="N3" s="2">
        <f>SUMIFS('Tourney History'!G:G,'Tourney History'!B:B,A3)-M3</f>
        <v>28</v>
      </c>
      <c r="O3" s="42">
        <f>LOOKUP(2, 1/('Tourney History'!$B:$B=A3), 'Tourney History'!$AC:$AC)</f>
        <v>0.50666666666666671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0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292</v>
      </c>
      <c r="E4" s="4">
        <f>AVERAGEIFS('Tourney History'!C:C,'Tourney History'!B:B,A4)</f>
        <v>22.46153846153846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7</v>
      </c>
      <c r="I4" s="42">
        <f>LOOKUP(2, 1/('Tourney History'!$B:$B=A4), 'Tourney History'!$AD:$AD)</f>
        <v>0.46153846153846156</v>
      </c>
      <c r="J4" s="12">
        <f>SUMIFS('Tourney History'!F:F,'Tourney History'!B:B,A4)</f>
        <v>24</v>
      </c>
      <c r="K4" s="2">
        <f>SUMIFS('Tourney History'!E:E,'Tourney History'!B:B,A4)-J4</f>
        <v>30</v>
      </c>
      <c r="L4" s="42">
        <f>LOOKUP(2, 1/('Tourney History'!$B:$B=A4), 'Tourney History'!$AB:$AB)</f>
        <v>0.42692307692307691</v>
      </c>
      <c r="M4" s="12">
        <f>SUMIFS('Tourney History'!H:H,'Tourney History'!B:B,A4)</f>
        <v>101</v>
      </c>
      <c r="N4" s="2">
        <f>SUMIFS('Tourney History'!G:G,'Tourney History'!B:B,A4)-M4</f>
        <v>115</v>
      </c>
      <c r="O4" s="42">
        <f>LOOKUP(2, 1/('Tourney History'!$B:$B=A4), 'Tourney History'!$AC:$AC)</f>
        <v>0.45615384615384613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42</v>
      </c>
      <c r="E5" s="4">
        <f>AVERAGEIFS('Tourney History'!C:C,'Tourney History'!B:B,A5)</f>
        <v>21</v>
      </c>
      <c r="F5" s="13">
        <f t="array" ref="F5">MAX(IF('Tourney History'!B:B=A5, 'Tourney History'!C:C))</f>
        <v>22</v>
      </c>
      <c r="G5" s="12">
        <f>COUNTIFS('Tourney History'!B:B,A5,'Tourney History'!D:D, 1)</f>
        <v>1</v>
      </c>
      <c r="H5" s="2">
        <f>COUNTIFS('Tourney History'!B:B,A5,'Tourney History'!D:D, 0)</f>
        <v>1</v>
      </c>
      <c r="I5" s="42">
        <f>LOOKUP(2, 1/('Tourney History'!$B:$B=A5), 'Tourney History'!$AD:$AD)</f>
        <v>0.5</v>
      </c>
      <c r="J5" s="12">
        <f>SUMIFS('Tourney History'!F:F,'Tourney History'!B:B,A5)</f>
        <v>5</v>
      </c>
      <c r="K5" s="2">
        <f>SUMIFS('Tourney History'!E:E,'Tourney History'!B:B,A5)-J5</f>
        <v>5</v>
      </c>
      <c r="L5" s="42">
        <f>LOOKUP(2, 1/('Tourney History'!$B:$B=A5), 'Tourney History'!$AB:$AB)</f>
        <v>0.5</v>
      </c>
      <c r="M5" s="12">
        <f>SUMIFS('Tourney History'!H:H,'Tourney History'!B:B,A5)</f>
        <v>18</v>
      </c>
      <c r="N5" s="2">
        <f>SUMIFS('Tourney History'!G:G,'Tourney History'!B:B,A5)-M5</f>
        <v>22</v>
      </c>
      <c r="O5" s="42">
        <f>LOOKUP(2, 1/('Tourney History'!$B:$B=A5), 'Tourney History'!$AC:$AC)</f>
        <v>0.45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151</v>
      </c>
      <c r="B9" s="6" t="s">
        <v>70</v>
      </c>
      <c r="C9" s="2" t="s">
        <v>70</v>
      </c>
      <c r="D9" s="12">
        <f>SUMIFS('Tourney History'!C:C,'Tourney History'!B:B,A9)</f>
        <v>32</v>
      </c>
      <c r="E9" s="4">
        <f>AVERAGEIFS('Tourney History'!C:C,'Tourney History'!B:B,A9)</f>
        <v>32</v>
      </c>
      <c r="F9" s="13">
        <f t="array" ref="F9">MAX(IF('Tourney History'!B:B=A9, 'Tourney History'!C:C))</f>
        <v>32</v>
      </c>
      <c r="G9" s="12">
        <f>COUNTIFS('Tourney History'!B:B,A9,'Tourney History'!D:D, 1)</f>
        <v>1</v>
      </c>
      <c r="H9" s="2">
        <f>COUNTIFS('Tourney History'!B:B,A9,'Tourney History'!D:D, 0)</f>
        <v>0</v>
      </c>
      <c r="I9" s="42">
        <f>LOOKUP(2, 1/('Tourney History'!$B:$B=A9), 'Tourney History'!$AD:$AD)</f>
        <v>1</v>
      </c>
      <c r="J9" s="12">
        <f>SUMIFS('Tourney History'!F:F,'Tourney History'!B:B,A9)</f>
        <v>3</v>
      </c>
      <c r="K9" s="2">
        <f>SUMIFS('Tourney History'!E:E,'Tourney History'!B:B,A9)-J9</f>
        <v>1</v>
      </c>
      <c r="L9" s="42">
        <f>LOOKUP(2, 1/('Tourney History'!$B:$B=A9), 'Tourney History'!$AB:$AB)</f>
        <v>0.75</v>
      </c>
      <c r="M9" s="12">
        <f>SUMIFS('Tourney History'!H:H,'Tourney History'!B:B,A9)</f>
        <v>9</v>
      </c>
      <c r="N9" s="2">
        <f>SUMIFS('Tourney History'!G:G,'Tourney History'!B:B,A9)-M9</f>
        <v>5</v>
      </c>
      <c r="O9" s="42">
        <f>LOOKUP(2, 1/('Tourney History'!$B:$B=A9), 'Tourney History'!$AC:$AC)</f>
        <v>0.64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186</v>
      </c>
      <c r="B10" s="6" t="s">
        <v>70</v>
      </c>
      <c r="C10" s="2" t="s">
        <v>70</v>
      </c>
      <c r="D10" s="12">
        <f>SUMIFS('Tourney History'!C:C,'Tourney History'!B:B,A10)</f>
        <v>9</v>
      </c>
      <c r="E10" s="4">
        <f>AVERAGEIFS('Tourney History'!C:C,'Tourney History'!B:B,A10)</f>
        <v>9</v>
      </c>
      <c r="F10" s="13">
        <f t="array" ref="F10">MAX(IF('Tourney History'!B:B=A10, 'Tourney History'!C:C))</f>
        <v>9</v>
      </c>
      <c r="G10" s="12">
        <f>COUNTIFS('Tourney History'!B:B,A10,'Tourney History'!D:D, 1)</f>
        <v>1</v>
      </c>
      <c r="H10" s="2">
        <f>COUNTIFS('Tourney History'!B:B,A10,'Tourney History'!D:D, 0)</f>
        <v>0</v>
      </c>
      <c r="I10" s="42">
        <f>LOOKUP(2, 1/('Tourney History'!$B:$B=A10), 'Tourney History'!$AD:$AD)</f>
        <v>1</v>
      </c>
      <c r="J10" s="12">
        <f>SUMIFS('Tourney History'!F:F,'Tourney History'!B:B,A10)</f>
        <v>3</v>
      </c>
      <c r="K10" s="2">
        <f>SUMIFS('Tourney History'!E:E,'Tourney History'!B:B,A10)-J10</f>
        <v>0</v>
      </c>
      <c r="L10" s="42">
        <f>LOOKUP(2, 1/('Tourney History'!$B:$B=A10), 'Tourney History'!$AB:$AB)</f>
        <v>1</v>
      </c>
      <c r="M10" s="12">
        <f>SUMIFS('Tourney History'!H:H,'Tourney History'!B:B,A10)</f>
        <v>9</v>
      </c>
      <c r="N10" s="2">
        <f>SUMIFS('Tourney History'!G:G,'Tourney History'!B:B,A10)-M10</f>
        <v>3</v>
      </c>
      <c r="O10" s="42">
        <f>LOOKUP(2, 1/('Tourney History'!$B:$B=A10), 'Tourney History'!$AC:$AC)</f>
        <v>0.75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0</v>
      </c>
      <c r="S10" s="2">
        <f>COUNTIFS('Tourney History'!$B:$B,$A$10,'Tourney History'!N:N, 1)</f>
        <v>0</v>
      </c>
      <c r="T10" s="2">
        <f>COUNTIFS('Tourney History'!$B:$B,$A$10,'Tourney History'!O:O, 1)</f>
        <v>0</v>
      </c>
      <c r="U10" s="2">
        <f>COUNTIFS('Tourney History'!$B:$B,$A$10,'Tourney History'!P:P, 1)</f>
        <v>0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1</v>
      </c>
      <c r="AD10" s="2">
        <f>COUNTIFS('Tourney History'!$B:$B,$A$10,'Tourney History'!Y:Y, 1)</f>
        <v>0</v>
      </c>
      <c r="AE10" s="2">
        <f>COUNTIFS('Tourney History'!$B:$B,$A$10,'Tourney History'!Z:Z, 1)</f>
        <v>0</v>
      </c>
    </row>
    <row r="11" spans="1:31" x14ac:dyDescent="0.25">
      <c r="A11" s="1" t="s">
        <v>19</v>
      </c>
      <c r="B11" s="6" t="s">
        <v>70</v>
      </c>
      <c r="C11" s="2" t="s">
        <v>70</v>
      </c>
      <c r="D11" s="12">
        <f>SUMIFS('Tourney History'!C:C,'Tourney History'!B:B,A11)</f>
        <v>231</v>
      </c>
      <c r="E11" s="4">
        <f>AVERAGEIFS('Tourney History'!C:C,'Tourney History'!B:B,A11)</f>
        <v>28.875</v>
      </c>
      <c r="F11" s="13">
        <f t="array" ref="F11">MAX(IF('Tourney History'!B:B=A11, 'Tourney History'!C:C))</f>
        <v>50</v>
      </c>
      <c r="G11" s="12">
        <f>COUNTIFS('Tourney History'!B:B,A11,'Tourney History'!D:D, 1)</f>
        <v>1</v>
      </c>
      <c r="H11" s="2">
        <f>COUNTIFS('Tourney History'!B:B,A11,'Tourney History'!D:D, 0)</f>
        <v>7</v>
      </c>
      <c r="I11" s="42">
        <f>LOOKUP(2, 1/('Tourney History'!$B:$B=A11), 'Tourney History'!$AD:$AD)</f>
        <v>0.125</v>
      </c>
      <c r="J11" s="12">
        <f>SUMIFS('Tourney History'!F:F,'Tourney History'!B:B,A11)</f>
        <v>16</v>
      </c>
      <c r="K11" s="2">
        <f>SUMIFS('Tourney History'!E:E,'Tourney History'!B:B,A11)-J11</f>
        <v>23</v>
      </c>
      <c r="L11" s="42">
        <f>LOOKUP(2, 1/('Tourney History'!$B:$B=A11), 'Tourney History'!$AB:$AB)</f>
        <v>0.40624999999999994</v>
      </c>
      <c r="M11" s="12">
        <f>SUMIFS('Tourney History'!H:H,'Tourney History'!B:B,A11)</f>
        <v>77</v>
      </c>
      <c r="N11" s="2">
        <f>SUMIFS('Tourney History'!G:G,'Tourney History'!B:B,A11)-M11</f>
        <v>88</v>
      </c>
      <c r="O11" s="42">
        <f>LOOKUP(2, 1/('Tourney History'!$B:$B=A11), 'Tourney History'!$AC:$AC)</f>
        <v>0.46625</v>
      </c>
      <c r="P11" s="2">
        <f>COUNTIFS('Tourney History'!$B:$B,$A$11,'Tourney History'!K:K, 1)</f>
        <v>1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1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4</v>
      </c>
      <c r="AD11" s="2">
        <f>COUNTIFS('Tourney History'!$B:$B,$A$11,'Tourney History'!Y:Y, 1)</f>
        <v>3</v>
      </c>
      <c r="AE11" s="2">
        <f>COUNTIFS('Tourney History'!$B:$B,$A$11,'Tourney History'!Z:Z, 1)</f>
        <v>3</v>
      </c>
    </row>
    <row r="12" spans="1:31" x14ac:dyDescent="0.25">
      <c r="A12" s="1" t="s">
        <v>118</v>
      </c>
      <c r="B12" s="1" t="s">
        <v>54</v>
      </c>
      <c r="C12" s="2" t="s">
        <v>70</v>
      </c>
      <c r="D12" s="12">
        <f>SUMIFS('Tourney History'!C:C,'Tourney History'!B:B,A12)</f>
        <v>114</v>
      </c>
      <c r="E12" s="4">
        <f>AVERAGEIFS('Tourney History'!C:C,'Tourney History'!B:B,A12)</f>
        <v>19</v>
      </c>
      <c r="F12" s="13">
        <f t="array" ref="F12">MAX(IF('Tourney History'!B:B=A12, 'Tourney History'!C:C))</f>
        <v>27</v>
      </c>
      <c r="G12" s="12">
        <f>COUNTIFS('Tourney History'!B:B,A12,'Tourney History'!D:D, 1)</f>
        <v>4</v>
      </c>
      <c r="H12" s="2">
        <f>COUNTIFS('Tourney History'!B:B,A12,'Tourney History'!D:D, 0)</f>
        <v>2</v>
      </c>
      <c r="I12" s="42">
        <f>LOOKUP(2, 1/('Tourney History'!$B:$B=A12), 'Tourney History'!$AD:$AD)</f>
        <v>0.66666666666666663</v>
      </c>
      <c r="J12" s="12">
        <f>SUMIFS('Tourney History'!F:F,'Tourney History'!B:B,A12)</f>
        <v>16</v>
      </c>
      <c r="K12" s="2">
        <f>SUMIFS('Tourney History'!E:E,'Tourney History'!B:B,A12)-J12</f>
        <v>11</v>
      </c>
      <c r="L12" s="42">
        <f>LOOKUP(2, 1/('Tourney History'!$B:$B=A12), 'Tourney History'!$AB:$AB)</f>
        <v>0.60833333333333328</v>
      </c>
      <c r="M12" s="12">
        <f>SUMIFS('Tourney History'!H:H,'Tourney History'!B:B,A12)</f>
        <v>62</v>
      </c>
      <c r="N12" s="2">
        <f>SUMIFS('Tourney History'!G:G,'Tourney History'!B:B,A12)-M12</f>
        <v>53</v>
      </c>
      <c r="O12" s="42">
        <f>LOOKUP(2, 1/('Tourney History'!$B:$B=A12), 'Tourney History'!$AC:$AC)</f>
        <v>0.55166666666666664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4</v>
      </c>
      <c r="S12" s="2">
        <f>COUNTIFS('Tourney History'!$B:$B,$A$12,'Tourney History'!N:N, 1)</f>
        <v>4</v>
      </c>
      <c r="T12" s="2">
        <f>COUNTIFS('Tourney History'!$B:$B,$A$12,'Tourney History'!O:O, 1)</f>
        <v>1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2</v>
      </c>
      <c r="AD12" s="2">
        <f>COUNTIFS('Tourney History'!$B:$B,$A$12,'Tourney History'!Y:Y, 1)</f>
        <v>2</v>
      </c>
      <c r="AE12" s="2">
        <f>COUNTIFS('Tourney History'!$B:$B,$A$12,'Tourney History'!Z:Z, 1)</f>
        <v>1</v>
      </c>
    </row>
    <row r="13" spans="1:31" x14ac:dyDescent="0.25">
      <c r="A13" s="1" t="s">
        <v>21</v>
      </c>
      <c r="B13" s="6" t="s">
        <v>69</v>
      </c>
      <c r="C13" s="6" t="s">
        <v>70</v>
      </c>
      <c r="D13" s="12">
        <f>SUMIFS('Tourney History'!C:C,'Tourney History'!B:B,A13)</f>
        <v>227</v>
      </c>
      <c r="E13" s="4">
        <f>AVERAGEIFS('Tourney History'!C:C,'Tourney History'!B:B,A13)</f>
        <v>18.916666666666668</v>
      </c>
      <c r="F13" s="13">
        <f t="array" ref="F13">MAX(IF('Tourney History'!B:B=A13, 'Tourney History'!C:C))</f>
        <v>44</v>
      </c>
      <c r="G13" s="12">
        <f>COUNTIFS('Tourney History'!B:B,A13,'Tourney History'!D:D, 1)</f>
        <v>6</v>
      </c>
      <c r="H13" s="2">
        <f>COUNTIFS('Tourney History'!B:B,A13,'Tourney History'!D:D, 0)</f>
        <v>6</v>
      </c>
      <c r="I13" s="42">
        <f>LOOKUP(2, 1/('Tourney History'!$B:$B=A13), 'Tourney History'!$AD:$AD)</f>
        <v>0.5</v>
      </c>
      <c r="J13" s="12">
        <f>SUMIFS('Tourney History'!F:F,'Tourney History'!B:B,A13)</f>
        <v>24</v>
      </c>
      <c r="K13" s="2">
        <f>SUMIFS('Tourney History'!E:E,'Tourney History'!B:B,A13)-J13</f>
        <v>29</v>
      </c>
      <c r="L13" s="42">
        <f>LOOKUP(2, 1/('Tourney History'!$B:$B=A13), 'Tourney History'!$AB:$AB)</f>
        <v>0.42083333333333334</v>
      </c>
      <c r="M13" s="12">
        <f>SUMIFS('Tourney History'!H:H,'Tourney History'!B:B,A13)</f>
        <v>104</v>
      </c>
      <c r="N13" s="2">
        <f>SUMIFS('Tourney History'!G:G,'Tourney History'!B:B,A13)-M13</f>
        <v>115</v>
      </c>
      <c r="O13" s="42">
        <f>LOOKUP(2, 1/('Tourney History'!$B:$B=A13), 'Tourney History'!$AC:$AC)</f>
        <v>0.45583333333333331</v>
      </c>
      <c r="P13" s="2">
        <f>COUNTIFS('Tourney History'!$B:$B,$A$13,'Tourney History'!K:K, 1)</f>
        <v>1</v>
      </c>
      <c r="Q13" s="2">
        <f>COUNTIFS('Tourney History'!$B:$B,$A$13,'Tourney History'!L:L, 1)</f>
        <v>1</v>
      </c>
      <c r="R13" s="2">
        <f>COUNTIFS('Tourney History'!$B:$B,$A$13,'Tourney History'!M:M, 1)</f>
        <v>1</v>
      </c>
      <c r="S13" s="2">
        <f>COUNTIFS('Tourney History'!$B:$B,$A$13,'Tourney History'!N:N, 1)</f>
        <v>0</v>
      </c>
      <c r="T13" s="2">
        <f>COUNTIFS('Tourney History'!$B:$B,$A$13,'Tourney History'!O:O, 1)</f>
        <v>5</v>
      </c>
      <c r="U13" s="2">
        <f>COUNTIFS('Tourney History'!$B:$B,$A$13,'Tourney History'!P:P, 1)</f>
        <v>3</v>
      </c>
      <c r="V13" s="2">
        <f>COUNTIFS('Tourney History'!$B:$B,$A$13,'Tourney History'!Q:Q, 1)</f>
        <v>1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3</v>
      </c>
      <c r="AC13" s="2">
        <f>COUNTIFS('Tourney History'!$B:$B,$A$13,'Tourney History'!X:X, 1)</f>
        <v>4</v>
      </c>
      <c r="AD13" s="2">
        <f>COUNTIFS('Tourney History'!$B:$B,$A$13,'Tourney History'!Y:Y, 1)</f>
        <v>2</v>
      </c>
      <c r="AE13" s="2">
        <f>COUNTIFS('Tourney History'!$B:$B,$A$13,'Tourney History'!Z:Z, 1)</f>
        <v>3</v>
      </c>
    </row>
    <row r="14" spans="1:31" x14ac:dyDescent="0.25">
      <c r="A14" s="1" t="s">
        <v>20</v>
      </c>
      <c r="B14" s="6" t="s">
        <v>98</v>
      </c>
      <c r="C14" s="6" t="s">
        <v>70</v>
      </c>
      <c r="D14" s="12">
        <f>SUMIFS('Tourney History'!C:C,'Tourney History'!B:B,A14)</f>
        <v>208</v>
      </c>
      <c r="E14" s="4">
        <f>AVERAGEIFS('Tourney History'!C:C,'Tourney History'!B:B,A14)</f>
        <v>18.90909090909091</v>
      </c>
      <c r="F14" s="13">
        <f t="array" ref="F14">MAX(IF('Tourney History'!B:B=A14, 'Tourney History'!C:C))</f>
        <v>41</v>
      </c>
      <c r="G14" s="12">
        <f>COUNTIFS('Tourney History'!B:B,A14,'Tourney History'!D:D, 1)</f>
        <v>5</v>
      </c>
      <c r="H14" s="2">
        <f>COUNTIFS('Tourney History'!B:B,A14,'Tourney History'!D:D, 0)</f>
        <v>6</v>
      </c>
      <c r="I14" s="42">
        <f>LOOKUP(2, 1/('Tourney History'!$B:$B=A14), 'Tourney History'!$AD:$AD)</f>
        <v>0.45454545454545453</v>
      </c>
      <c r="J14" s="12">
        <f>SUMIFS('Tourney History'!F:F,'Tourney History'!B:B,A14)</f>
        <v>24</v>
      </c>
      <c r="K14" s="2">
        <f>SUMIFS('Tourney History'!E:E,'Tourney History'!B:B,A14)-J14</f>
        <v>25</v>
      </c>
      <c r="L14" s="42">
        <f>LOOKUP(2, 1/('Tourney History'!$B:$B=A14), 'Tourney History'!$AB:$AB)</f>
        <v>0.50000000000000011</v>
      </c>
      <c r="M14" s="12">
        <f>SUMIFS('Tourney History'!H:H,'Tourney History'!B:B,A14)</f>
        <v>96</v>
      </c>
      <c r="N14" s="2">
        <f>SUMIFS('Tourney History'!G:G,'Tourney History'!B:B,A14)-M14</f>
        <v>101</v>
      </c>
      <c r="O14" s="42">
        <f>LOOKUP(2, 1/('Tourney History'!$B:$B=A14), 'Tourney History'!$AC:$AC)</f>
        <v>0.49272727272727279</v>
      </c>
      <c r="P14" s="2">
        <f>COUNTIFS('Tourney History'!$B:$B,$A$14,'Tourney History'!K:K, 1)</f>
        <v>0</v>
      </c>
      <c r="Q14" s="2">
        <f>COUNTIFS('Tourney History'!$B:$B,$A$14,'Tourney History'!L:L, 1)</f>
        <v>4</v>
      </c>
      <c r="R14" s="2">
        <f>COUNTIFS('Tourney History'!$B:$B,$A$14,'Tourney History'!M:M, 1)</f>
        <v>1</v>
      </c>
      <c r="S14" s="2">
        <f>COUNTIFS('Tourney History'!$B:$B,$A$14,'Tourney History'!N:N, 1)</f>
        <v>3</v>
      </c>
      <c r="T14" s="2">
        <f>COUNTIFS('Tourney History'!$B:$B,$A$14,'Tourney History'!O:O, 1)</f>
        <v>3</v>
      </c>
      <c r="U14" s="2">
        <f>COUNTIFS('Tourney History'!$B:$B,$A$14,'Tourney History'!P:P, 1)</f>
        <v>5</v>
      </c>
      <c r="V14" s="2">
        <f>COUNTIFS('Tourney History'!$B:$B,$A$14,'Tourney History'!Q:Q, 1)</f>
        <v>2</v>
      </c>
      <c r="W14" s="2">
        <f>COUNTIFS('Tourney History'!$B:$B,$A$14,'Tourney History'!R:R, 1)</f>
        <v>1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1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39</v>
      </c>
      <c r="B15" s="36" t="s">
        <v>54</v>
      </c>
      <c r="C15" s="2" t="s">
        <v>70</v>
      </c>
      <c r="D15" s="12">
        <f>SUMIFS('Tourney History'!C:C,'Tourney History'!B:B,A15)</f>
        <v>100</v>
      </c>
      <c r="E15" s="4">
        <f>AVERAGEIFS('Tourney History'!C:C,'Tourney History'!B:B,A15)</f>
        <v>16.666666666666668</v>
      </c>
      <c r="F15" s="13">
        <f t="array" ref="F15">MAX(IF('Tourney History'!B:B=A15, 'Tourney History'!C:C))</f>
        <v>29</v>
      </c>
      <c r="G15" s="12">
        <f>COUNTIFS('Tourney History'!B:B,A15,'Tourney History'!D:D, 1)</f>
        <v>2</v>
      </c>
      <c r="H15" s="2">
        <f>COUNTIFS('Tourney History'!B:B,A15,'Tourney History'!D:D, 0)</f>
        <v>4</v>
      </c>
      <c r="I15" s="42">
        <f>LOOKUP(2, 1/('Tourney History'!$B:$B=A15), 'Tourney History'!$AD:$AD)</f>
        <v>0.33333333333333331</v>
      </c>
      <c r="J15" s="12">
        <f>SUMIFS('Tourney History'!F:F,'Tourney History'!B:B,A15)</f>
        <v>11</v>
      </c>
      <c r="K15" s="2">
        <f>SUMIFS('Tourney History'!E:E,'Tourney History'!B:B,A15)-J15</f>
        <v>14</v>
      </c>
      <c r="L15" s="42">
        <f>LOOKUP(2, 1/('Tourney History'!$B:$B=A15), 'Tourney History'!$AB:$AB)</f>
        <v>0.42499999999999999</v>
      </c>
      <c r="M15" s="12">
        <f>SUMIFS('Tourney History'!H:H,'Tourney History'!B:B,A15)</f>
        <v>49</v>
      </c>
      <c r="N15" s="2">
        <f>SUMIFS('Tourney History'!G:G,'Tourney History'!B:B,A15)-M15</f>
        <v>52</v>
      </c>
      <c r="O15" s="42">
        <f>LOOKUP(2, 1/('Tourney History'!$B:$B=A15), 'Tourney History'!$AC:$AC)</f>
        <v>0.48499999999999993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0</v>
      </c>
      <c r="S15" s="2">
        <f>COUNTIFS('Tourney History'!$B:$B,$A$15,'Tourney History'!N:N, 1)</f>
        <v>2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1</v>
      </c>
      <c r="AE15" s="2">
        <f>COUNTIFS('Tourney History'!$B:$B,$A$15,'Tourney History'!Z:Z, 1)</f>
        <v>1</v>
      </c>
    </row>
    <row r="16" spans="1:31" ht="15.75" x14ac:dyDescent="0.25">
      <c r="A16" s="1" t="s">
        <v>44</v>
      </c>
      <c r="B16" s="49" t="s">
        <v>70</v>
      </c>
      <c r="C16" s="2" t="s">
        <v>70</v>
      </c>
      <c r="D16" s="12">
        <f>SUMIFS('Tourney History'!C:C,'Tourney History'!B:B,A16)</f>
        <v>14</v>
      </c>
      <c r="E16" s="4">
        <f>AVERAGEIFS('Tourney History'!C:C,'Tourney History'!B:B,A16)</f>
        <v>14</v>
      </c>
      <c r="F16" s="13">
        <f t="array" ref="F16">MAX(IF('Tourney History'!B:B=A16, 'Tourney History'!C:C))</f>
        <v>14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1</v>
      </c>
      <c r="K16" s="2">
        <f>SUMIFS('Tourney History'!E:E,'Tourney History'!B:B,A16)-J16</f>
        <v>3</v>
      </c>
      <c r="L16" s="42">
        <f>LOOKUP(2, 1/('Tourney History'!$B:$B=A16), 'Tourney History'!$AB:$AB)</f>
        <v>0.25</v>
      </c>
      <c r="M16" s="12">
        <f>SUMIFS('Tourney History'!H:H,'Tourney History'!B:B,A16)</f>
        <v>8</v>
      </c>
      <c r="N16" s="2">
        <f>SUMIFS('Tourney History'!G:G,'Tourney History'!B:B,A16)-M16</f>
        <v>11</v>
      </c>
      <c r="O16" s="42">
        <f>LOOKUP(2, 1/('Tourney History'!$B:$B=A16), 'Tourney History'!$AC:$AC)</f>
        <v>0.42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46</v>
      </c>
      <c r="B17" s="2" t="s">
        <v>70</v>
      </c>
      <c r="C17" s="2" t="s">
        <v>70</v>
      </c>
      <c r="D17" s="12">
        <f>SUMIFS('Tourney History'!C:C,'Tourney History'!B:B,A17)</f>
        <v>5</v>
      </c>
      <c r="E17" s="4">
        <f>AVERAGEIFS('Tourney History'!C:C,'Tourney History'!B:B,A17)</f>
        <v>5</v>
      </c>
      <c r="F17" s="13">
        <f t="array" ref="F17">MAX(IF('Tourney History'!B:B=A17, 'Tourney History'!C:C))</f>
        <v>5</v>
      </c>
      <c r="G17" s="12">
        <f>COUNTIFS('Tourney History'!B:B,A17,'Tourney History'!D:D, 1)</f>
        <v>0</v>
      </c>
      <c r="H17" s="2">
        <f>COUNTIFS('Tourney History'!B:B,A17,'Tourney History'!D:D, 0)</f>
        <v>1</v>
      </c>
      <c r="I17" s="42">
        <f>LOOKUP(2, 1/('Tourney History'!$B:$B=A17), 'Tourney History'!$AD:$AD)</f>
        <v>0</v>
      </c>
      <c r="J17" s="12">
        <f>SUMIFS('Tourney History'!F:F,'Tourney History'!B:B,A17)</f>
        <v>0</v>
      </c>
      <c r="K17" s="2">
        <f>SUMIFS('Tourney History'!E:E,'Tourney History'!B:B,A17)-J17</f>
        <v>3</v>
      </c>
      <c r="L17" s="42">
        <f>LOOKUP(2, 1/('Tourney History'!$B:$B=A17), 'Tourney History'!$AB:$AB)</f>
        <v>0</v>
      </c>
      <c r="M17" s="12">
        <f>SUMIFS('Tourney History'!H:H,'Tourney History'!B:B,A17)</f>
        <v>4</v>
      </c>
      <c r="N17" s="2">
        <f>SUMIFS('Tourney History'!G:G,'Tourney History'!B:B,A17)-M17</f>
        <v>9</v>
      </c>
      <c r="O17" s="42">
        <f>LOOKUP(2, 1/('Tourney History'!$B:$B=A17), 'Tourney History'!$AC:$AC)</f>
        <v>0.31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0</v>
      </c>
      <c r="T17" s="2">
        <f>COUNTIFS('Tourney History'!$B:$B,$A$17,'Tourney History'!O:O, 1)</f>
        <v>0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252</v>
      </c>
      <c r="B18" s="2" t="s">
        <v>70</v>
      </c>
      <c r="C18" s="2" t="s">
        <v>70</v>
      </c>
      <c r="D18" s="12">
        <f>SUMIFS('Tourney History'!C:C,'Tourney History'!B:B,A18)</f>
        <v>100</v>
      </c>
      <c r="E18" s="4">
        <f>AVERAGEIFS('Tourney History'!C:C,'Tourney History'!B:B,A18)</f>
        <v>33.333333333333336</v>
      </c>
      <c r="F18" s="13">
        <f t="array" ref="F18">MAX(IF('Tourney History'!B:B=A18, 'Tourney History'!C:C))</f>
        <v>41</v>
      </c>
      <c r="G18" s="12">
        <f>COUNTIFS('Tourney History'!B:B,A18,'Tourney History'!D:D, 1)</f>
        <v>0</v>
      </c>
      <c r="H18" s="2">
        <f>COUNTIFS('Tourney History'!B:B,A18,'Tourney History'!D:D, 0)</f>
        <v>3</v>
      </c>
      <c r="I18" s="42">
        <f>LOOKUP(2, 1/('Tourney History'!$B:$B=A18), 'Tourney History'!$AD:$AD)</f>
        <v>0</v>
      </c>
      <c r="J18" s="12">
        <f>SUMIFS('Tourney History'!F:F,'Tourney History'!B:B,A18)</f>
        <v>5</v>
      </c>
      <c r="K18" s="2">
        <f>SUMIFS('Tourney History'!E:E,'Tourney History'!B:B,A18)-J18</f>
        <v>9</v>
      </c>
      <c r="L18" s="42">
        <f>LOOKUP(2, 1/('Tourney History'!$B:$B=A18), 'Tourney History'!$AB:$AB)</f>
        <v>0.35000000000000003</v>
      </c>
      <c r="M18" s="12">
        <f>SUMIFS('Tourney History'!H:H,'Tourney History'!B:B,A18)</f>
        <v>23</v>
      </c>
      <c r="N18" s="2">
        <f>SUMIFS('Tourney History'!G:G,'Tourney History'!B:B,A18)-M18</f>
        <v>32</v>
      </c>
      <c r="O18" s="42">
        <f>LOOKUP(2, 1/('Tourney History'!$B:$B=A18), 'Tourney History'!$AC:$AC)</f>
        <v>0.41333333333333333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1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23</v>
      </c>
      <c r="B19" s="6" t="s">
        <v>145</v>
      </c>
      <c r="C19" s="2" t="s">
        <v>70</v>
      </c>
      <c r="D19" s="12">
        <f>SUMIFS('Tourney History'!C:C,'Tourney History'!B:B,A19)</f>
        <v>219</v>
      </c>
      <c r="E19" s="4">
        <f>AVERAGEIFS('Tourney History'!C:C,'Tourney History'!B:B,A19)</f>
        <v>13.6875</v>
      </c>
      <c r="F19" s="13">
        <f t="array" ref="F19">MAX(IF('Tourney History'!B:B=A19, 'Tourney History'!C:C))</f>
        <v>21</v>
      </c>
      <c r="G19" s="12">
        <f>COUNTIFS('Tourney History'!B:B,A19,'Tourney History'!D:D, 1)</f>
        <v>12</v>
      </c>
      <c r="H19" s="2">
        <f>COUNTIFS('Tourney History'!B:B,A19,'Tourney History'!D:D, 0)</f>
        <v>4</v>
      </c>
      <c r="I19" s="42">
        <f>LOOKUP(2, 1/('Tourney History'!$B:$B=A19), 'Tourney History'!$AD:$AD)</f>
        <v>0.75</v>
      </c>
      <c r="J19" s="12">
        <f>SUMIFS('Tourney History'!F:F,'Tourney History'!B:B,A19)</f>
        <v>41</v>
      </c>
      <c r="K19" s="2">
        <f>SUMIFS('Tourney History'!E:E,'Tourney History'!B:B,A19)-J19</f>
        <v>29</v>
      </c>
      <c r="L19" s="42">
        <f>LOOKUP(2, 1/('Tourney History'!$B:$B=A19), 'Tourney History'!$AB:$AB)</f>
        <v>0.59999999999999987</v>
      </c>
      <c r="M19" s="12">
        <f>SUMIFS('Tourney History'!H:H,'Tourney History'!B:B,A19)</f>
        <v>157</v>
      </c>
      <c r="N19" s="2">
        <f>SUMIFS('Tourney History'!G:G,'Tourney History'!B:B,A19)-M19</f>
        <v>129</v>
      </c>
      <c r="O19" s="42">
        <f>LOOKUP(2, 1/('Tourney History'!$B:$B=A19), 'Tourney History'!$AC:$AC)</f>
        <v>0.55687500000000001</v>
      </c>
      <c r="P19" s="2">
        <f>COUNTIFS('Tourney History'!$B:$B,$A$19,'Tourney History'!K:K, 1)</f>
        <v>1</v>
      </c>
      <c r="Q19" s="2">
        <f>COUNTIFS('Tourney History'!$B:$B,$A$19,'Tourney History'!L:L, 1)</f>
        <v>6</v>
      </c>
      <c r="R19" s="2">
        <f>COUNTIFS('Tourney History'!$B:$B,$A$19,'Tourney History'!M:M, 1)</f>
        <v>2</v>
      </c>
      <c r="S19" s="2">
        <f>COUNTIFS('Tourney History'!$B:$B,$A$19,'Tourney History'!N:N, 1)</f>
        <v>3</v>
      </c>
      <c r="T19" s="2">
        <f>COUNTIFS('Tourney History'!$B:$B,$A$19,'Tourney History'!O:O, 1)</f>
        <v>7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4</v>
      </c>
      <c r="AD19" s="2">
        <f>COUNTIFS('Tourney History'!$B:$B,$A$19,'Tourney History'!Y:Y, 1)</f>
        <v>5</v>
      </c>
      <c r="AE19" s="2">
        <f>COUNTIFS('Tourney History'!$B:$B,$A$19,'Tourney History'!Z:Z, 1)</f>
        <v>6</v>
      </c>
    </row>
    <row r="20" spans="1:31" x14ac:dyDescent="0.25">
      <c r="A20" s="2" t="s">
        <v>1</v>
      </c>
      <c r="B20" s="6" t="s">
        <v>128</v>
      </c>
      <c r="C20" s="2" t="s">
        <v>70</v>
      </c>
      <c r="D20" s="12">
        <f>SUMIFS('Tourney History'!C:C,'Tourney History'!B:B,A20)</f>
        <v>425</v>
      </c>
      <c r="E20" s="4">
        <f>AVERAGEIFS('Tourney History'!C:C,'Tourney History'!B:B,A20)</f>
        <v>32.692307692307693</v>
      </c>
      <c r="F20" s="13">
        <f t="array" ref="F20">MAX(IF('Tourney History'!B:B=A20, 'Tourney History'!C:C))</f>
        <v>48</v>
      </c>
      <c r="G20" s="12">
        <f>COUNTIFS('Tourney History'!B:B,A20,'Tourney History'!D:D, 1)</f>
        <v>10</v>
      </c>
      <c r="H20" s="2">
        <f>COUNTIFS('Tourney History'!B:B,A20,'Tourney History'!D:D, 0)</f>
        <v>3</v>
      </c>
      <c r="I20" s="42">
        <f>LOOKUP(2, 1/('Tourney History'!$B:$B=A20), 'Tourney History'!$AD:$AD)</f>
        <v>0.76923076923076927</v>
      </c>
      <c r="J20" s="12">
        <f>SUMIFS('Tourney History'!F:F,'Tourney History'!B:B,A20)</f>
        <v>34</v>
      </c>
      <c r="K20" s="2">
        <f>SUMIFS('Tourney History'!E:E,'Tourney History'!B:B,A20)-J20</f>
        <v>23</v>
      </c>
      <c r="L20" s="42">
        <f>LOOKUP(2, 1/('Tourney History'!$B:$B=A20), 'Tourney History'!$AB:$AB)</f>
        <v>0.6153846153846152</v>
      </c>
      <c r="M20" s="12">
        <f>SUMIFS('Tourney History'!H:H,'Tourney History'!B:B,A20)</f>
        <v>126</v>
      </c>
      <c r="N20" s="2">
        <f>SUMIFS('Tourney History'!G:G,'Tourney History'!B:B,A20)-M20</f>
        <v>112</v>
      </c>
      <c r="O20" s="42">
        <f>LOOKUP(2, 1/('Tourney History'!$B:$B=A20), 'Tourney History'!$AC:$AC)</f>
        <v>0.54076923076923067</v>
      </c>
      <c r="P20" s="2">
        <f>COUNTIFS('Tourney History'!$B:$B,$A$20,'Tourney History'!K:K, 1)</f>
        <v>1</v>
      </c>
      <c r="Q20" s="2">
        <f>COUNTIFS('Tourney History'!$B:$B,$A$20,'Tourney History'!L:L, 1)</f>
        <v>5</v>
      </c>
      <c r="R20" s="2">
        <f>COUNTIFS('Tourney History'!$B:$B,$A$20,'Tourney History'!M:M, 1)</f>
        <v>3</v>
      </c>
      <c r="S20" s="2">
        <f>COUNTIFS('Tourney History'!$B:$B,$A$20,'Tourney History'!N:N, 1)</f>
        <v>0</v>
      </c>
      <c r="T20" s="2">
        <f>COUNTIFS('Tourney History'!$B:$B,$A$20,'Tourney History'!O:O, 1)</f>
        <v>6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3</v>
      </c>
      <c r="AC20" s="2">
        <f>COUNTIFS('Tourney History'!$B:$B,$A$20,'Tourney History'!X:X, 1)</f>
        <v>3</v>
      </c>
      <c r="AD20" s="2">
        <f>COUNTIFS('Tourney History'!$B:$B,$A$20,'Tourney History'!Y:Y, 1)</f>
        <v>6</v>
      </c>
      <c r="AE20" s="2">
        <f>COUNTIFS('Tourney History'!$B:$B,$A$20,'Tourney History'!Z:Z, 1)</f>
        <v>6</v>
      </c>
    </row>
    <row r="21" spans="1:31" x14ac:dyDescent="0.25">
      <c r="A21" s="2" t="s">
        <v>40</v>
      </c>
      <c r="B21" s="6" t="s">
        <v>130</v>
      </c>
      <c r="C21" s="2" t="s">
        <v>70</v>
      </c>
      <c r="D21" s="12">
        <f>SUMIFS('Tourney History'!C:C,'Tourney History'!B:B,A21)</f>
        <v>132</v>
      </c>
      <c r="E21" s="4">
        <f>AVERAGEIFS('Tourney History'!C:C,'Tourney History'!B:B,A21)</f>
        <v>22</v>
      </c>
      <c r="F21" s="13">
        <f t="array" ref="F21">MAX(IF('Tourney History'!B:B=A21, 'Tourney History'!C:C))</f>
        <v>36</v>
      </c>
      <c r="G21" s="12">
        <f>COUNTIFS('Tourney History'!B:B,A21,'Tourney History'!D:D, 1)</f>
        <v>3</v>
      </c>
      <c r="H21" s="2">
        <f>COUNTIFS('Tourney History'!B:B,A21,'Tourney History'!D:D, 0)</f>
        <v>3</v>
      </c>
      <c r="I21" s="42">
        <f>LOOKUP(2, 1/('Tourney History'!$B:$B=A21), 'Tourney History'!$AD:$AD)</f>
        <v>0.5</v>
      </c>
      <c r="J21" s="12">
        <f>SUMIFS('Tourney History'!F:F,'Tourney History'!B:B,A21)</f>
        <v>11</v>
      </c>
      <c r="K21" s="2">
        <f>SUMIFS('Tourney History'!E:E,'Tourney History'!B:B,A21)-J21</f>
        <v>12</v>
      </c>
      <c r="L21" s="42">
        <f>LOOKUP(2, 1/('Tourney History'!$B:$B=A21), 'Tourney History'!$AB:$AB)</f>
        <v>0.45833333333333331</v>
      </c>
      <c r="M21" s="12">
        <f>SUMIFS('Tourney History'!H:H,'Tourney History'!B:B,A21)</f>
        <v>44</v>
      </c>
      <c r="N21" s="2">
        <f>SUMIFS('Tourney History'!G:G,'Tourney History'!B:B,A21)-M21</f>
        <v>50</v>
      </c>
      <c r="O21" s="42">
        <f>LOOKUP(2, 1/('Tourney History'!$B:$B=A21), 'Tourney History'!$AC:$AC)</f>
        <v>0.46333333333333337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0</v>
      </c>
      <c r="U21" s="2">
        <f>COUNTIFS('Tourney History'!$B:$B,$A$21,'Tourney History'!P:P, 1)</f>
        <v>3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0</v>
      </c>
      <c r="AD21" s="2">
        <f>COUNTIFS('Tourney History'!$B:$B,$A$21,'Tourney History'!Y:Y, 1)</f>
        <v>2</v>
      </c>
      <c r="AE21" s="2">
        <f>COUNTIFS('Tourney History'!$B:$B,$A$21,'Tourney History'!Z:Z, 1)</f>
        <v>0</v>
      </c>
    </row>
    <row r="22" spans="1:31" x14ac:dyDescent="0.25">
      <c r="A22" s="2" t="s">
        <v>111</v>
      </c>
      <c r="B22" s="6" t="s">
        <v>70</v>
      </c>
      <c r="C22" s="2" t="s">
        <v>70</v>
      </c>
      <c r="D22" s="12">
        <f>SUMIFS('Tourney History'!C:C,'Tourney History'!B:B,A22)</f>
        <v>45</v>
      </c>
      <c r="E22" s="4">
        <f>AVERAGEIFS('Tourney History'!C:C,'Tourney History'!B:B,A22)</f>
        <v>15</v>
      </c>
      <c r="F22" s="13">
        <f t="array" ref="F22">MAX(IF('Tourney History'!B:B=A22, 'Tourney History'!C:C))</f>
        <v>21</v>
      </c>
      <c r="G22" s="12">
        <f>COUNTIFS('Tourney History'!B:B,A22,'Tourney History'!D:D, 1)</f>
        <v>0</v>
      </c>
      <c r="H22" s="2">
        <f>COUNTIFS('Tourney History'!B:B,A22,'Tourney History'!D:D, 0)</f>
        <v>3</v>
      </c>
      <c r="I22" s="42">
        <f>LOOKUP(2, 1/('Tourney History'!$B:$B=A22), 'Tourney History'!$AD:$AD)</f>
        <v>0</v>
      </c>
      <c r="J22" s="12">
        <f>SUMIFS('Tourney History'!F:F,'Tourney History'!B:B,A22)</f>
        <v>4</v>
      </c>
      <c r="K22" s="2">
        <f>SUMIFS('Tourney History'!E:E,'Tourney History'!B:B,A22)-J22</f>
        <v>9</v>
      </c>
      <c r="L22" s="42">
        <f>LOOKUP(2, 1/('Tourney History'!$B:$B=A22), 'Tourney History'!$AB:$AB)</f>
        <v>0.26666666666666666</v>
      </c>
      <c r="M22" s="12">
        <f>SUMIFS('Tourney History'!H:H,'Tourney History'!B:B,A22)</f>
        <v>20</v>
      </c>
      <c r="N22" s="2">
        <f>SUMIFS('Tourney History'!G:G,'Tourney History'!B:B,A22)-M22</f>
        <v>31</v>
      </c>
      <c r="O22" s="42">
        <f>LOOKUP(2, 1/('Tourney History'!$B:$B=A22), 'Tourney History'!$AC:$AC)</f>
        <v>0.36999999999999994</v>
      </c>
      <c r="P22" s="2">
        <f>COUNTIFS('Tourney History'!$B:$B,$A$22,'Tourney History'!K:K, 1)</f>
        <v>0</v>
      </c>
      <c r="Q22" s="2">
        <f>COUNTIFS('Tourney History'!$B:$B,$A$22,'Tourney History'!L:L, 1)</f>
        <v>2</v>
      </c>
      <c r="R22" s="2">
        <f>COUNTIFS('Tourney History'!$B:$B,$A$22,'Tourney History'!M:M, 1)</f>
        <v>0</v>
      </c>
      <c r="S22" s="2">
        <f>COUNTIFS('Tourney History'!$B:$B,$A$22,'Tourney History'!N:N, 1)</f>
        <v>0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22</v>
      </c>
      <c r="B23" s="6" t="s">
        <v>54</v>
      </c>
      <c r="C23" s="2" t="s">
        <v>70</v>
      </c>
      <c r="D23" s="12">
        <f>SUMIFS('Tourney History'!C:C,'Tourney History'!B:B,A23)</f>
        <v>223</v>
      </c>
      <c r="E23" s="4">
        <f>AVERAGEIFS('Tourney History'!C:C,'Tourney History'!B:B,A23)</f>
        <v>22.3</v>
      </c>
      <c r="F23" s="13">
        <f t="array" ref="F23">MAX(IF('Tourney History'!B:B=A23, 'Tourney History'!C:C))</f>
        <v>43</v>
      </c>
      <c r="G23" s="12">
        <f>COUNTIFS('Tourney History'!B:B,A23,'Tourney History'!D:D, 1)</f>
        <v>4</v>
      </c>
      <c r="H23" s="2">
        <f>COUNTIFS('Tourney History'!B:B,A23,'Tourney History'!D:D, 0)</f>
        <v>6</v>
      </c>
      <c r="I23" s="42">
        <f>LOOKUP(2, 1/('Tourney History'!$B:$B=A23), 'Tourney History'!$AD:$AD)</f>
        <v>0.4</v>
      </c>
      <c r="J23" s="12">
        <f>SUMIFS('Tourney History'!F:F,'Tourney History'!B:B,A23)</f>
        <v>23</v>
      </c>
      <c r="K23" s="2">
        <f>SUMIFS('Tourney History'!E:E,'Tourney History'!B:B,A23)-J23</f>
        <v>23</v>
      </c>
      <c r="L23" s="42">
        <f>LOOKUP(2, 1/('Tourney History'!$B:$B=A23), 'Tourney History'!$AB:$AB)</f>
        <v>0.52</v>
      </c>
      <c r="M23" s="12">
        <f>SUMIFS('Tourney History'!H:H,'Tourney History'!B:B,A23)</f>
        <v>99</v>
      </c>
      <c r="N23" s="2">
        <f>SUMIFS('Tourney History'!G:G,'Tourney History'!B:B,A23)-M23</f>
        <v>99</v>
      </c>
      <c r="O23" s="42">
        <f>LOOKUP(2, 1/('Tourney History'!$B:$B=A23), 'Tourney History'!$AC:$AC)</f>
        <v>0.50800000000000001</v>
      </c>
      <c r="P23" s="2">
        <f>COUNTIFS('Tourney History'!$B:$B,$A$23,'Tourney History'!K:K, 1)</f>
        <v>1</v>
      </c>
      <c r="Q23" s="2">
        <f>COUNTIFS('Tourney History'!$B:$B,$A$23,'Tourney History'!L:L, 1)</f>
        <v>2</v>
      </c>
      <c r="R23" s="2">
        <f>COUNTIFS('Tourney History'!$B:$B,$A$23,'Tourney History'!M:M, 1)</f>
        <v>1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1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6</v>
      </c>
      <c r="AD23" s="2">
        <f>COUNTIFS('Tourney History'!$B:$B,$A$23,'Tourney History'!Y:Y, 1)</f>
        <v>1</v>
      </c>
      <c r="AE23" s="2">
        <f>COUNTIFS('Tourney History'!$B:$B,$A$23,'Tourney History'!Z:Z, 1)</f>
        <v>4</v>
      </c>
    </row>
    <row r="24" spans="1:31" x14ac:dyDescent="0.25">
      <c r="A24" s="2" t="s">
        <v>47</v>
      </c>
      <c r="B24" s="6" t="s">
        <v>54</v>
      </c>
      <c r="C24" s="2" t="s">
        <v>70</v>
      </c>
      <c r="D24" s="12">
        <f>SUMIFS('Tourney History'!C:C,'Tourney History'!B:B,A24)</f>
        <v>85</v>
      </c>
      <c r="E24" s="4">
        <f>AVERAGEIFS('Tourney History'!C:C,'Tourney History'!B:B,A24)</f>
        <v>14.166666666666666</v>
      </c>
      <c r="F24" s="13">
        <f t="array" ref="F24">MAX(IF('Tourney History'!B:B=A24, 'Tourney History'!C:C))</f>
        <v>25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12</v>
      </c>
      <c r="K24" s="2">
        <f>SUMIFS('Tourney History'!E:E,'Tourney History'!B:B,A24)-J24</f>
        <v>14</v>
      </c>
      <c r="L24" s="42">
        <f>LOOKUP(2, 1/('Tourney History'!$B:$B=A24), 'Tourney History'!$AB:$AB)</f>
        <v>0.43333333333333335</v>
      </c>
      <c r="M24" s="12">
        <f>SUMIFS('Tourney History'!H:H,'Tourney History'!B:B,A24)</f>
        <v>51</v>
      </c>
      <c r="N24" s="2">
        <f>SUMIFS('Tourney History'!G:G,'Tourney History'!B:B,A24)-M24</f>
        <v>52</v>
      </c>
      <c r="O24" s="42">
        <f>LOOKUP(2, 1/('Tourney History'!$B:$B=A24), 'Tourney History'!$AC:$AC)</f>
        <v>0.48333333333333339</v>
      </c>
      <c r="P24" s="2">
        <f>COUNTIFS('Tourney History'!$B:$B,$A$24,'Tourney History'!K:K, 1)</f>
        <v>3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1</v>
      </c>
      <c r="AC24" s="2">
        <f>COUNTIFS('Tourney History'!$B:$B,$A$24,'Tourney History'!X:X, 1)</f>
        <v>1</v>
      </c>
      <c r="AD24" s="2">
        <f>COUNTIFS('Tourney History'!$B:$B,$A$24,'Tourney History'!Y:Y, 1)</f>
        <v>0</v>
      </c>
      <c r="AE24" s="2">
        <f>COUNTIFS('Tourney History'!$B:$B,$A$24,'Tourney History'!Z:Z, 1)</f>
        <v>1</v>
      </c>
    </row>
    <row r="25" spans="1:31" x14ac:dyDescent="0.25">
      <c r="A25" s="2" t="s">
        <v>45</v>
      </c>
      <c r="B25" s="6" t="s">
        <v>70</v>
      </c>
      <c r="C25" s="2" t="s">
        <v>70</v>
      </c>
      <c r="D25" s="12">
        <f>SUMIFS('Tourney History'!C:C,'Tourney History'!B:B,A25)</f>
        <v>105</v>
      </c>
      <c r="E25" s="4">
        <f>AVERAGEIFS('Tourney History'!C:C,'Tourney History'!B:B,A25)</f>
        <v>17.5</v>
      </c>
      <c r="F25" s="13">
        <f t="array" ref="F25">MAX(IF('Tourney History'!B:B=A25, 'Tourney History'!C:C))</f>
        <v>22</v>
      </c>
      <c r="G25" s="12">
        <f>COUNTIFS('Tourney History'!B:B,A25,'Tourney History'!D:D, 1)</f>
        <v>3</v>
      </c>
      <c r="H25" s="2">
        <f>COUNTIFS('Tourney History'!B:B,A25,'Tourney History'!D:D, 0)</f>
        <v>3</v>
      </c>
      <c r="I25" s="42">
        <f>LOOKUP(2, 1/('Tourney History'!$B:$B=A25), 'Tourney History'!$AD:$AD)</f>
        <v>0.5</v>
      </c>
      <c r="J25" s="12">
        <f>SUMIFS('Tourney History'!F:F,'Tourney History'!B:B,A25)</f>
        <v>14</v>
      </c>
      <c r="K25" s="2">
        <f>SUMIFS('Tourney History'!E:E,'Tourney History'!B:B,A25)-J25</f>
        <v>11</v>
      </c>
      <c r="L25" s="42">
        <f>LOOKUP(2, 1/('Tourney History'!$B:$B=A25), 'Tourney History'!$AB:$AB)</f>
        <v>0.59166666666666667</v>
      </c>
      <c r="M25" s="12">
        <f>SUMIFS('Tourney History'!H:H,'Tourney History'!B:B,A25)</f>
        <v>51</v>
      </c>
      <c r="N25" s="2">
        <f>SUMIFS('Tourney History'!G:G,'Tourney History'!B:B,A25)-M25</f>
        <v>49</v>
      </c>
      <c r="O25" s="42">
        <f>LOOKUP(2, 1/('Tourney History'!$B:$B=A25), 'Tourney History'!$AC:$AC)</f>
        <v>0.51833333333333342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3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2" t="s">
        <v>18</v>
      </c>
      <c r="B26" s="36" t="s">
        <v>54</v>
      </c>
      <c r="C26" s="2" t="s">
        <v>70</v>
      </c>
      <c r="D26" s="12">
        <f>SUMIFS('Tourney History'!C:C,'Tourney History'!B:B,A26)</f>
        <v>229</v>
      </c>
      <c r="E26" s="4">
        <f>AVERAGEIFS('Tourney History'!C:C,'Tourney History'!B:B,A26)</f>
        <v>17.615384615384617</v>
      </c>
      <c r="F26" s="13">
        <f t="array" ref="F26">MAX(IF('Tourney History'!B:B=A26, 'Tourney History'!C:C))</f>
        <v>37</v>
      </c>
      <c r="G26" s="12">
        <f>COUNTIFS('Tourney History'!B:B,A26,'Tourney History'!D:D, 1)</f>
        <v>4</v>
      </c>
      <c r="H26" s="2">
        <f>COUNTIFS('Tourney History'!B:B,A26,'Tourney History'!D:D, 0)</f>
        <v>9</v>
      </c>
      <c r="I26" s="42">
        <f>LOOKUP(2, 1/('Tourney History'!$B:$B=A26), 'Tourney History'!$AD:$AD)</f>
        <v>0.30769230769230771</v>
      </c>
      <c r="J26" s="12">
        <f>SUMIFS('Tourney History'!F:F,'Tourney History'!B:B,A26)</f>
        <v>25</v>
      </c>
      <c r="K26" s="2">
        <f>SUMIFS('Tourney History'!E:E,'Tourney History'!B:B,A26)-J26</f>
        <v>31</v>
      </c>
      <c r="L26" s="42">
        <f>LOOKUP(2, 1/('Tourney History'!$B:$B=A26), 'Tourney History'!$AB:$AB)</f>
        <v>0.44230769230769229</v>
      </c>
      <c r="M26" s="12">
        <f>SUMIFS('Tourney History'!H:H,'Tourney History'!B:B,A26)</f>
        <v>110</v>
      </c>
      <c r="N26" s="2">
        <f>SUMIFS('Tourney History'!G:G,'Tourney History'!B:B,A26)-M26</f>
        <v>119</v>
      </c>
      <c r="O26" s="42">
        <f>LOOKUP(2, 1/('Tourney History'!$B:$B=A26), 'Tourney History'!$AC:$AC)</f>
        <v>0.48076923076923073</v>
      </c>
      <c r="P26" s="2">
        <f>COUNTIFS('Tourney History'!$B:$B,$A$26,'Tourney History'!K:K, 1)</f>
        <v>4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4</v>
      </c>
      <c r="T26" s="2">
        <f>COUNTIFS('Tourney History'!$B:$B,$A$26,'Tourney History'!O:O, 1)</f>
        <v>0</v>
      </c>
      <c r="U26" s="2">
        <f>COUNTIFS('Tourney History'!$B:$B,$A$26,'Tourney History'!P:P, 1)</f>
        <v>3</v>
      </c>
      <c r="V26" s="2">
        <f>COUNTIFS('Tourney History'!$B:$B,$A$26,'Tourney History'!Q:Q, 1)</f>
        <v>0</v>
      </c>
      <c r="W26" s="2">
        <f>COUNTIFS('Tourney History'!$B:$B,$A$26,'Tourney History'!R:R, 1)</f>
        <v>1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5</v>
      </c>
      <c r="AC26" s="2">
        <f>COUNTIFS('Tourney History'!$B:$B,$A$26,'Tourney History'!X:X, 1)</f>
        <v>3</v>
      </c>
      <c r="AD26" s="2">
        <f>COUNTIFS('Tourney History'!$B:$B,$A$26,'Tourney History'!Y:Y, 1)</f>
        <v>1</v>
      </c>
      <c r="AE26" s="2">
        <f>COUNTIFS('Tourney History'!$B:$B,$A$26,'Tourney History'!Z:Z, 1)</f>
        <v>3</v>
      </c>
    </row>
    <row r="27" spans="1:31" x14ac:dyDescent="0.25">
      <c r="A27" s="1" t="s">
        <v>41</v>
      </c>
      <c r="B27" s="2" t="s">
        <v>70</v>
      </c>
      <c r="C27" s="2" t="s">
        <v>70</v>
      </c>
      <c r="D27" s="12">
        <f>SUMIFS('Tourney History'!C:C,'Tourney History'!B:B,A27)</f>
        <v>68</v>
      </c>
      <c r="E27" s="4">
        <f>AVERAGEIFS('Tourney History'!C:C,'Tourney History'!B:B,A27)</f>
        <v>9.7142857142857135</v>
      </c>
      <c r="F27" s="13">
        <f t="array" ref="F27">MAX(IF('Tourney History'!B:B=A27, 'Tourney History'!C:C))</f>
        <v>14</v>
      </c>
      <c r="G27" s="12">
        <f>COUNTIFS('Tourney History'!B:B,A27,'Tourney History'!D:D, 1)</f>
        <v>3</v>
      </c>
      <c r="H27" s="2">
        <f>COUNTIFS('Tourney History'!B:B,A27,'Tourney History'!D:D, 0)</f>
        <v>4</v>
      </c>
      <c r="I27" s="42">
        <f>LOOKUP(2, 1/('Tourney History'!$B:$B=A27), 'Tourney History'!$AD:$AD)</f>
        <v>0.42857142857142855</v>
      </c>
      <c r="J27" s="12">
        <f>SUMIFS('Tourney History'!F:F,'Tourney History'!B:B,A27)</f>
        <v>13</v>
      </c>
      <c r="K27" s="2">
        <f>SUMIFS('Tourney History'!E:E,'Tourney History'!B:B,A27)-J27</f>
        <v>15</v>
      </c>
      <c r="L27" s="42">
        <f>LOOKUP(2, 1/('Tourney History'!$B:$B=A27), 'Tourney History'!$AB:$AB)</f>
        <v>0.4642857142857143</v>
      </c>
      <c r="M27" s="12">
        <f>SUMIFS('Tourney History'!H:H,'Tourney History'!B:B,A27)</f>
        <v>56</v>
      </c>
      <c r="N27" s="2">
        <f>SUMIFS('Tourney History'!G:G,'Tourney History'!B:B,A27)-M27</f>
        <v>61</v>
      </c>
      <c r="O27" s="42">
        <f>LOOKUP(2, 1/('Tourney History'!$B:$B=A27), 'Tourney History'!$AC:$AC)</f>
        <v>0.46857142857142858</v>
      </c>
      <c r="P27" s="2">
        <f>COUNTIFS('Tourney History'!$B:$B,$A$27,'Tourney History'!K:K, 1)</f>
        <v>2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1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2</v>
      </c>
      <c r="AD27" s="2">
        <f>COUNTIFS('Tourney History'!$B:$B,$A$27,'Tourney History'!Y:Y, 1)</f>
        <v>0</v>
      </c>
      <c r="AE27" s="2">
        <f>COUNTIFS('Tourney History'!$B:$B,$A$27,'Tourney History'!Z:Z, 1)</f>
        <v>3</v>
      </c>
    </row>
    <row r="28" spans="1:31" ht="15.75" x14ac:dyDescent="0.25">
      <c r="A28" s="1" t="s">
        <v>3</v>
      </c>
      <c r="B28" s="36" t="s">
        <v>129</v>
      </c>
      <c r="C28" s="2" t="s">
        <v>131</v>
      </c>
      <c r="D28" s="12">
        <f>SUMIFS('Tourney History'!C:C,'Tourney History'!B:B,A28)</f>
        <v>243</v>
      </c>
      <c r="E28" s="4">
        <f>AVERAGEIFS('Tourney History'!C:C,'Tourney History'!B:B,A28)</f>
        <v>30.375</v>
      </c>
      <c r="F28" s="13">
        <f t="array" ref="F28">MAX(IF('Tourney History'!B:B=A28, 'Tourney History'!C:C))</f>
        <v>44</v>
      </c>
      <c r="G28" s="12">
        <f>COUNTIFS('Tourney History'!B:B,A28,'Tourney History'!D:D, 1)</f>
        <v>6</v>
      </c>
      <c r="H28" s="2">
        <f>COUNTIFS('Tourney History'!B:B,A28,'Tourney History'!D:D, 0)</f>
        <v>2</v>
      </c>
      <c r="I28" s="42">
        <f>LOOKUP(2, 1/('Tourney History'!$B:$B=A28), 'Tourney History'!$AD:$AD)</f>
        <v>0.75</v>
      </c>
      <c r="J28" s="12">
        <f>SUMIFS('Tourney History'!F:F,'Tourney History'!B:B,A28)</f>
        <v>20</v>
      </c>
      <c r="K28" s="2">
        <f>SUMIFS('Tourney History'!E:E,'Tourney History'!B:B,A28)-J28</f>
        <v>15</v>
      </c>
      <c r="L28" s="42">
        <f>LOOKUP(2, 1/('Tourney History'!$B:$B=A28), 'Tourney History'!$AB:$AB)</f>
        <v>0.58125000000000004</v>
      </c>
      <c r="M28" s="12">
        <f>SUMIFS('Tourney History'!H:H,'Tourney History'!B:B,A28)</f>
        <v>75</v>
      </c>
      <c r="N28" s="2">
        <f>SUMIFS('Tourney History'!G:G,'Tourney History'!B:B,A28)-M28</f>
        <v>66</v>
      </c>
      <c r="O28" s="42">
        <f>LOOKUP(2, 1/('Tourney History'!$B:$B=A28), 'Tourney History'!$AC:$AC)</f>
        <v>0.53999999999999992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1</v>
      </c>
      <c r="S28" s="2">
        <f>COUNTIFS('Tourney History'!$B:$B,$A$28,'Tourney History'!N:N, 1)</f>
        <v>1</v>
      </c>
      <c r="T28" s="2">
        <f>COUNTIFS('Tourney History'!$B:$B,$A$28,'Tourney History'!O:O, 1)</f>
        <v>4</v>
      </c>
      <c r="U28" s="2">
        <f>COUNTIFS('Tourney History'!$B:$B,$A$28,'Tourney History'!P:P, 1)</f>
        <v>1</v>
      </c>
      <c r="V28" s="2">
        <f>COUNTIFS('Tourney History'!$B:$B,$A$28,'Tourney History'!Q:Q, 1)</f>
        <v>3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2</v>
      </c>
      <c r="AD28" s="2">
        <f>COUNTIFS('Tourney History'!$B:$B,$A$28,'Tourney History'!Y:Y, 1)</f>
        <v>4</v>
      </c>
      <c r="AE28" s="2">
        <f>COUNTIFS('Tourney History'!$B:$B,$A$28,'Tourney History'!Z:Z, 1)</f>
        <v>1</v>
      </c>
    </row>
    <row r="29" spans="1:31" ht="15.75" x14ac:dyDescent="0.25">
      <c r="A29" s="1" t="s">
        <v>120</v>
      </c>
      <c r="B29" s="36" t="s">
        <v>70</v>
      </c>
      <c r="C29" s="2" t="s">
        <v>70</v>
      </c>
      <c r="D29" s="12">
        <f>SUMIFS('Tourney History'!C:C,'Tourney History'!B:B,A29)</f>
        <v>54</v>
      </c>
      <c r="E29" s="4">
        <f>AVERAGEIFS('Tourney History'!C:C,'Tourney History'!B:B,A29)</f>
        <v>18</v>
      </c>
      <c r="F29" s="13">
        <f t="array" ref="F29">MAX(IF('Tourney History'!B:B=A29, 'Tourney History'!C:C))</f>
        <v>27</v>
      </c>
      <c r="G29" s="12">
        <f>COUNTIFS('Tourney History'!B:B,A29,'Tourney History'!D:D, 1)</f>
        <v>1</v>
      </c>
      <c r="H29" s="2">
        <f>COUNTIFS('Tourney History'!B:B,A29,'Tourney History'!D:D, 0)</f>
        <v>2</v>
      </c>
      <c r="I29" s="42">
        <f>LOOKUP(2, 1/('Tourney History'!$B:$B=A29), 'Tourney History'!$AD:$AD)</f>
        <v>0.33333333333333331</v>
      </c>
      <c r="J29" s="12">
        <f>SUMIFS('Tourney History'!F:F,'Tourney History'!B:B,A29)</f>
        <v>7</v>
      </c>
      <c r="K29" s="2">
        <f>SUMIFS('Tourney History'!E:E,'Tourney History'!B:B,A29)-J29</f>
        <v>6</v>
      </c>
      <c r="L29" s="42">
        <f>LOOKUP(2, 1/('Tourney History'!$B:$B=A29), 'Tourney History'!$AB:$AB)</f>
        <v>0.6</v>
      </c>
      <c r="M29" s="12">
        <f>SUMIFS('Tourney History'!H:H,'Tourney History'!B:B,A29)</f>
        <v>26</v>
      </c>
      <c r="N29" s="2">
        <f>SUMIFS('Tourney History'!G:G,'Tourney History'!B:B,A29)-M29</f>
        <v>25</v>
      </c>
      <c r="O29" s="42">
        <f>LOOKUP(2, 1/('Tourney History'!$B:$B=A29), 'Tourney History'!$AC:$AC)</f>
        <v>0.53666666666666663</v>
      </c>
      <c r="P29" s="2">
        <f>COUNTIFS('Tourney History'!$B:$B,$A$29,'Tourney History'!K:K, 1)</f>
        <v>0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1</v>
      </c>
      <c r="V29" s="2">
        <f>COUNTIFS('Tourney History'!$B:$B,$A$29,'Tourney History'!Q:Q, 1)</f>
        <v>1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2</v>
      </c>
      <c r="AD29" s="2">
        <f>COUNTIFS('Tourney History'!$B:$B,$A$29,'Tourney History'!Y:Y, 1)</f>
        <v>0</v>
      </c>
      <c r="AE29" s="2">
        <f>COUNTIFS('Tourney History'!$B:$B,$A$29,'Tourney History'!Z:Z, 1)</f>
        <v>0</v>
      </c>
    </row>
    <row r="30" spans="1:31" x14ac:dyDescent="0.25">
      <c r="A30" s="2" t="s">
        <v>14</v>
      </c>
      <c r="B30" s="2" t="s">
        <v>70</v>
      </c>
      <c r="C30" s="2" t="s">
        <v>70</v>
      </c>
      <c r="D30" s="12">
        <f>SUMIFS('Tourney History'!C:C,'Tourney History'!B:B,A30)</f>
        <v>378</v>
      </c>
      <c r="E30" s="4">
        <f>AVERAGEIFS('Tourney History'!C:C,'Tourney History'!B:B,A30)</f>
        <v>31.5</v>
      </c>
      <c r="F30" s="13">
        <f t="array" ref="F30">MAX(IF('Tourney History'!B:B=A30, 'Tourney History'!C:C))</f>
        <v>55</v>
      </c>
      <c r="G30" s="12">
        <f>COUNTIFS('Tourney History'!B:B,A30,'Tourney History'!D:D, 1)</f>
        <v>3</v>
      </c>
      <c r="H30" s="2">
        <f>COUNTIFS('Tourney History'!B:B,A30,'Tourney History'!D:D, 0)</f>
        <v>9</v>
      </c>
      <c r="I30" s="42">
        <f>LOOKUP(2, 1/('Tourney History'!$B:$B=A30), 'Tourney History'!$AD:$AD)</f>
        <v>0.25</v>
      </c>
      <c r="J30" s="12">
        <f>SUMIFS('Tourney History'!F:F,'Tourney History'!B:B,A30)</f>
        <v>22</v>
      </c>
      <c r="K30" s="2">
        <f>SUMIFS('Tourney History'!E:E,'Tourney History'!B:B,A30)-J30</f>
        <v>30</v>
      </c>
      <c r="L30" s="42">
        <f>LOOKUP(2, 1/('Tourney History'!$B:$B=A30), 'Tourney History'!$AB:$AB)</f>
        <v>0.42499999999999999</v>
      </c>
      <c r="M30" s="12">
        <f>SUMIFS('Tourney History'!H:H,'Tourney History'!B:B,A30)</f>
        <v>103</v>
      </c>
      <c r="N30" s="2">
        <f>SUMIFS('Tourney History'!G:G,'Tourney History'!B:B,A30)-M30</f>
        <v>117</v>
      </c>
      <c r="O30" s="42">
        <f>LOOKUP(2, 1/('Tourney History'!$B:$B=A30), 'Tourney History'!$AC:$AC)</f>
        <v>0.47</v>
      </c>
      <c r="P30" s="2">
        <f>COUNTIFS('Tourney History'!$B:$B,$A$30,'Tourney History'!K:K, 1)</f>
        <v>1</v>
      </c>
      <c r="Q30" s="2">
        <f>COUNTIFS('Tourney History'!$B:$B,$A$30,'Tourney History'!L:L, 1)</f>
        <v>2</v>
      </c>
      <c r="R30" s="2">
        <f>COUNTIFS('Tourney History'!$B:$B,$A$30,'Tourney History'!M:M, 1)</f>
        <v>0</v>
      </c>
      <c r="S30" s="2">
        <f>COUNTIFS('Tourney History'!$B:$B,$A$30,'Tourney History'!N:N, 1)</f>
        <v>2</v>
      </c>
      <c r="T30" s="2">
        <f>COUNTIFS('Tourney History'!$B:$B,$A$30,'Tourney History'!O:O, 1)</f>
        <v>1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4</v>
      </c>
      <c r="AC30" s="2">
        <f>COUNTIFS('Tourney History'!$B:$B,$A$30,'Tourney History'!X:X, 1)</f>
        <v>6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133</v>
      </c>
      <c r="B31" s="2" t="s">
        <v>70</v>
      </c>
      <c r="C31" s="2" t="s">
        <v>70</v>
      </c>
      <c r="D31" s="12">
        <f>SUMIFS('Tourney History'!C:C,'Tourney History'!B:B,A31)</f>
        <v>16</v>
      </c>
      <c r="E31" s="4">
        <f>AVERAGEIFS('Tourney History'!C:C,'Tourney History'!B:B,A31)</f>
        <v>16</v>
      </c>
      <c r="F31" s="13">
        <f t="array" ref="F31">MAX(IF('Tourney History'!B:B=A31, 'Tourney History'!C:C))</f>
        <v>16</v>
      </c>
      <c r="G31" s="12">
        <f>COUNTIFS('Tourney History'!B:B,A31,'Tourney History'!D:D, 1)</f>
        <v>1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3</v>
      </c>
      <c r="K31" s="2">
        <f>SUMIFS('Tourney History'!E:E,'Tourney History'!B:B,A31)-J31</f>
        <v>2</v>
      </c>
      <c r="L31" s="42">
        <f>LOOKUP(2, 1/('Tourney History'!$B:$B=A31), 'Tourney History'!$AB:$AB)</f>
        <v>0.6</v>
      </c>
      <c r="M31" s="12">
        <f>SUMIFS('Tourney History'!H:H,'Tourney History'!B:B,A31)</f>
        <v>10</v>
      </c>
      <c r="N31" s="2">
        <f>SUMIFS('Tourney History'!G:G,'Tourney History'!B:B,A31)-M31</f>
        <v>10</v>
      </c>
      <c r="O31" s="42">
        <f>LOOKUP(2, 1/('Tourney History'!$B:$B=A31), 'Tourney History'!$AC:$AC)</f>
        <v>0.5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1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12</v>
      </c>
      <c r="B32" s="6" t="s">
        <v>98</v>
      </c>
      <c r="C32" s="1" t="s">
        <v>131</v>
      </c>
      <c r="D32" s="12">
        <f>SUMIFS('Tourney History'!C:C,'Tourney History'!B:B,A32)</f>
        <v>490</v>
      </c>
      <c r="E32" s="4">
        <f>AVERAGEIFS('Tourney History'!C:C,'Tourney History'!B:B,A32)</f>
        <v>35</v>
      </c>
      <c r="F32" s="13">
        <f t="array" ref="F32">MAX(IF('Tourney History'!B:B=A32, 'Tourney History'!C:C))</f>
        <v>58</v>
      </c>
      <c r="G32" s="12">
        <f>COUNTIFS('Tourney History'!B:B,A32,'Tourney History'!D:D, 1)</f>
        <v>7</v>
      </c>
      <c r="H32" s="2">
        <f>COUNTIFS('Tourney History'!B:B,A32,'Tourney History'!D:D, 0)</f>
        <v>7</v>
      </c>
      <c r="I32" s="42">
        <f>LOOKUP(2, 1/('Tourney History'!$B:$B=A32), 'Tourney History'!$AD:$AD)</f>
        <v>0.5</v>
      </c>
      <c r="J32" s="12">
        <f>SUMIFS('Tourney History'!F:F,'Tourney History'!B:B,A32)</f>
        <v>29</v>
      </c>
      <c r="K32" s="2">
        <f>SUMIFS('Tourney History'!E:E,'Tourney History'!B:B,A32)-J32</f>
        <v>31</v>
      </c>
      <c r="L32" s="42">
        <f>LOOKUP(2, 1/('Tourney History'!$B:$B=A32), 'Tourney History'!$AB:$AB)</f>
        <v>0.47142857142857147</v>
      </c>
      <c r="M32" s="12">
        <f>SUMIFS('Tourney History'!H:H,'Tourney History'!B:B,A32)</f>
        <v>121</v>
      </c>
      <c r="N32" s="2">
        <f>SUMIFS('Tourney History'!G:G,'Tourney History'!B:B,A32)-M32</f>
        <v>118</v>
      </c>
      <c r="O32" s="42">
        <f>LOOKUP(2, 1/('Tourney History'!$B:$B=A32), 'Tourney History'!$AC:$AC)</f>
        <v>0.49500000000000005</v>
      </c>
      <c r="P32" s="2">
        <f>COUNTIFS('Tourney History'!$B:$B,$A$32,'Tourney History'!K:K, 1)</f>
        <v>0</v>
      </c>
      <c r="Q32" s="2">
        <f>COUNTIFS('Tourney History'!$B:$B,$A$32,'Tourney History'!L:L, 1)</f>
        <v>3</v>
      </c>
      <c r="R32" s="2">
        <f>COUNTIFS('Tourney History'!$B:$B,$A$32,'Tourney History'!M:M, 1)</f>
        <v>0</v>
      </c>
      <c r="S32" s="2">
        <f>COUNTIFS('Tourney History'!$B:$B,$A$32,'Tourney History'!N:N, 1)</f>
        <v>4</v>
      </c>
      <c r="T32" s="2">
        <f>COUNTIFS('Tourney History'!$B:$B,$A$32,'Tourney History'!O:O, 1)</f>
        <v>4</v>
      </c>
      <c r="U32" s="2">
        <f>COUNTIFS('Tourney History'!$B:$B,$A$32,'Tourney History'!P:P, 1)</f>
        <v>4</v>
      </c>
      <c r="V32" s="2">
        <f>COUNTIFS('Tourney History'!$B:$B,$A$32,'Tourney History'!Q:Q, 1)</f>
        <v>2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3</v>
      </c>
      <c r="AC32" s="2">
        <f>COUNTIFS('Tourney History'!$B:$B,$A$32,'Tourney History'!X:X, 1)</f>
        <v>2</v>
      </c>
      <c r="AD32" s="2">
        <f>COUNTIFS('Tourney History'!$B:$B,$A$32,'Tourney History'!Y:Y, 1)</f>
        <v>2</v>
      </c>
      <c r="AE32" s="2">
        <f>COUNTIFS('Tourney History'!$B:$B,$A$32,'Tourney History'!Z:Z, 1)</f>
        <v>4</v>
      </c>
    </row>
    <row r="33" spans="1:31" x14ac:dyDescent="0.25">
      <c r="A33" s="2" t="s">
        <v>2</v>
      </c>
      <c r="B33" s="6" t="s">
        <v>98</v>
      </c>
      <c r="C33" s="6" t="s">
        <v>70</v>
      </c>
      <c r="D33" s="12">
        <f>SUMIFS('Tourney History'!C:C,'Tourney History'!B:B,A33)</f>
        <v>390</v>
      </c>
      <c r="E33" s="4">
        <f>AVERAGEIFS('Tourney History'!C:C,'Tourney History'!B:B,A33)</f>
        <v>39</v>
      </c>
      <c r="F33" s="13">
        <f t="array" ref="F33">MAX(IF('Tourney History'!B:B=A33, 'Tourney History'!C:C))</f>
        <v>68</v>
      </c>
      <c r="G33" s="12">
        <f>COUNTIFS('Tourney History'!B:B,A33,'Tourney History'!D:D, 1)</f>
        <v>4</v>
      </c>
      <c r="H33" s="2">
        <f>COUNTIFS('Tourney History'!B:B,A33,'Tourney History'!D:D, 0)</f>
        <v>6</v>
      </c>
      <c r="I33" s="42">
        <f>LOOKUP(2, 1/('Tourney History'!$B:$B=A33), 'Tourney History'!$AD:$AD)</f>
        <v>0.4</v>
      </c>
      <c r="J33" s="12">
        <f>SUMIFS('Tourney History'!F:F,'Tourney History'!B:B,A33)</f>
        <v>23</v>
      </c>
      <c r="K33" s="2">
        <f>SUMIFS('Tourney History'!E:E,'Tourney History'!B:B,A33)-J33</f>
        <v>21</v>
      </c>
      <c r="L33" s="42">
        <f>LOOKUP(2, 1/('Tourney History'!$B:$B=A33), 'Tourney History'!$AB:$AB)</f>
        <v>0.55000000000000004</v>
      </c>
      <c r="M33" s="12">
        <f>SUMIFS('Tourney History'!H:H,'Tourney History'!B:B,A33)</f>
        <v>95</v>
      </c>
      <c r="N33" s="2">
        <f>SUMIFS('Tourney History'!G:G,'Tourney History'!B:B,A33)-M33</f>
        <v>92</v>
      </c>
      <c r="O33" s="42">
        <f>LOOKUP(2, 1/('Tourney History'!$B:$B=A33), 'Tourney History'!$AC:$AC)</f>
        <v>0.52700000000000002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1</v>
      </c>
      <c r="S33" s="2">
        <f>COUNTIFS('Tourney History'!$B:$B,$A$33,'Tourney History'!N:N, 1)</f>
        <v>5</v>
      </c>
      <c r="T33" s="2">
        <f>COUNTIFS('Tourney History'!$B:$B,$A$33,'Tourney History'!O:O, 1)</f>
        <v>0</v>
      </c>
      <c r="U33" s="2">
        <f>COUNTIFS('Tourney History'!$B:$B,$A$33,'Tourney History'!P:P, 1)</f>
        <v>2</v>
      </c>
      <c r="V33" s="2">
        <f>COUNTIFS('Tourney History'!$B:$B,$A$33,'Tourney History'!Q:Q, 1)</f>
        <v>1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2</v>
      </c>
      <c r="AD33" s="2">
        <f>COUNTIFS('Tourney History'!$B:$B,$A$33,'Tourney History'!Y:Y, 1)</f>
        <v>3</v>
      </c>
      <c r="AE33" s="2">
        <f>COUNTIFS('Tourney History'!$B:$B,$A$33,'Tourney History'!Z:Z, 1)</f>
        <v>2</v>
      </c>
    </row>
    <row r="34" spans="1:31" x14ac:dyDescent="0.25">
      <c r="A34" s="2" t="s">
        <v>48</v>
      </c>
      <c r="B34" s="6" t="s">
        <v>54</v>
      </c>
      <c r="C34" s="6" t="s">
        <v>70</v>
      </c>
      <c r="D34" s="12">
        <f>SUMIFS('Tourney History'!C:C,'Tourney History'!B:B,A34)</f>
        <v>53</v>
      </c>
      <c r="E34" s="4">
        <f>AVERAGEIFS('Tourney History'!C:C,'Tourney History'!B:B,A34)</f>
        <v>26.5</v>
      </c>
      <c r="F34" s="13">
        <f t="array" ref="F34">MAX(IF('Tourney History'!B:B=A34, 'Tourney History'!C:C))</f>
        <v>29</v>
      </c>
      <c r="G34" s="12">
        <f>COUNTIFS('Tourney History'!B:B,A34,'Tourney History'!D:D, 1)</f>
        <v>2</v>
      </c>
      <c r="H34" s="2">
        <f>COUNTIFS('Tourney History'!B:B,A34,'Tourney History'!D:D, 0)</f>
        <v>0</v>
      </c>
      <c r="I34" s="42">
        <f>LOOKUP(2, 1/('Tourney History'!$B:$B=A34), 'Tourney History'!$AD:$AD)</f>
        <v>1</v>
      </c>
      <c r="J34" s="12">
        <f>SUMIFS('Tourney History'!F:F,'Tourney History'!B:B,A34)</f>
        <v>6</v>
      </c>
      <c r="K34" s="2">
        <f>SUMIFS('Tourney History'!E:E,'Tourney History'!B:B,A34)-J34</f>
        <v>4</v>
      </c>
      <c r="L34" s="42">
        <f>LOOKUP(2, 1/('Tourney History'!$B:$B=A34), 'Tourney History'!$AB:$AB)</f>
        <v>0.6</v>
      </c>
      <c r="M34" s="12">
        <f>SUMIFS('Tourney History'!H:H,'Tourney History'!B:B,A34)</f>
        <v>23</v>
      </c>
      <c r="N34" s="2">
        <f>SUMIFS('Tourney History'!G:G,'Tourney History'!B:B,A34)-M34</f>
        <v>17</v>
      </c>
      <c r="O34" s="42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2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5</v>
      </c>
      <c r="B35" s="6" t="s">
        <v>149</v>
      </c>
      <c r="C35" s="1" t="s">
        <v>131</v>
      </c>
      <c r="D35" s="12">
        <f>SUMIFS('Tourney History'!C:C,'Tourney History'!B:B,A35)</f>
        <v>290</v>
      </c>
      <c r="E35" s="4">
        <f>AVERAGEIFS('Tourney History'!C:C,'Tourney History'!B:B,A35)</f>
        <v>29</v>
      </c>
      <c r="F35" s="13">
        <f t="array" ref="F35">MAX(IF('Tourney History'!B:B=A35, 'Tourney History'!C:C))</f>
        <v>51</v>
      </c>
      <c r="G35" s="12">
        <f>COUNTIFS('Tourney History'!B:B,A35,'Tourney History'!D:D, 1)</f>
        <v>6</v>
      </c>
      <c r="H35" s="2">
        <f>COUNTIFS('Tourney History'!B:B,A35,'Tourney History'!D:D, 0)</f>
        <v>4</v>
      </c>
      <c r="I35" s="42">
        <f>LOOKUP(2, 1/('Tourney History'!$B:$B=A35), 'Tourney History'!$AD:$AD)</f>
        <v>0.6</v>
      </c>
      <c r="J35" s="12">
        <f>SUMIFS('Tourney History'!F:F,'Tourney History'!B:B,A35)</f>
        <v>22</v>
      </c>
      <c r="K35" s="2">
        <f>SUMIFS('Tourney History'!E:E,'Tourney History'!B:B,A35)-J35</f>
        <v>21</v>
      </c>
      <c r="L35" s="42">
        <f>LOOKUP(2, 1/('Tourney History'!$B:$B=A35), 'Tourney History'!$AB:$AB)</f>
        <v>0.49500000000000011</v>
      </c>
      <c r="M35" s="12">
        <f>SUMIFS('Tourney History'!H:H,'Tourney History'!B:B,A35)</f>
        <v>90</v>
      </c>
      <c r="N35" s="2">
        <f>SUMIFS('Tourney History'!G:G,'Tourney History'!B:B,A35)-M35</f>
        <v>88</v>
      </c>
      <c r="O35" s="42">
        <f>LOOKUP(2, 1/('Tourney History'!$B:$B=A35), 'Tourney History'!$AC:$AC)</f>
        <v>0.49199999999999999</v>
      </c>
      <c r="P35" s="2">
        <f>COUNTIFS('Tourney History'!$B:$B,$A$35,'Tourney History'!K:K, 1)</f>
        <v>4</v>
      </c>
      <c r="Q35" s="2">
        <f>COUNTIFS('Tourney History'!$B:$B,$A$35,'Tourney History'!L:L, 1)</f>
        <v>2</v>
      </c>
      <c r="R35" s="2">
        <f>COUNTIFS('Tourney History'!$B:$B,$A$35,'Tourney History'!M:M, 1)</f>
        <v>2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2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2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2</v>
      </c>
    </row>
    <row r="36" spans="1:31" x14ac:dyDescent="0.25">
      <c r="A36" s="2" t="s">
        <v>32</v>
      </c>
      <c r="B36" s="6" t="s">
        <v>70</v>
      </c>
      <c r="C36" s="6" t="s">
        <v>70</v>
      </c>
      <c r="D36" s="12">
        <f>SUMIFS('Tourney History'!C:C,'Tourney History'!B:B,A36)</f>
        <v>10</v>
      </c>
      <c r="E36" s="4">
        <f>AVERAGEIFS('Tourney History'!C:C,'Tourney History'!B:B,A36)</f>
        <v>5</v>
      </c>
      <c r="F36" s="13">
        <f t="array" ref="F36">MAX(IF('Tourney History'!B:B=A36, 'Tourney History'!C:C))</f>
        <v>6</v>
      </c>
      <c r="G36" s="12">
        <f>COUNTIFS('Tourney History'!B:B,A36,'Tourney History'!D:D, 1)</f>
        <v>1</v>
      </c>
      <c r="H36" s="2">
        <f>COUNTIFS('Tourney History'!B:B,A36,'Tourney History'!D:D, 0)</f>
        <v>1</v>
      </c>
      <c r="I36" s="42">
        <f>LOOKUP(2, 1/('Tourney History'!$B:$B=A36), 'Tourney History'!$AD:$AD)</f>
        <v>0.5</v>
      </c>
      <c r="J36" s="12">
        <f>SUMIFS('Tourney History'!F:F,'Tourney History'!B:B,A36)</f>
        <v>4</v>
      </c>
      <c r="K36" s="2">
        <f>SUMIFS('Tourney History'!E:E,'Tourney History'!B:B,A36)-J36</f>
        <v>4</v>
      </c>
      <c r="L36" s="42">
        <f>LOOKUP(2, 1/('Tourney History'!$B:$B=A36), 'Tourney History'!$AB:$AB)</f>
        <v>0.5</v>
      </c>
      <c r="M36" s="12">
        <f>SUMIFS('Tourney History'!H:H,'Tourney History'!B:B,A36)</f>
        <v>15</v>
      </c>
      <c r="N36" s="2">
        <f>SUMIFS('Tourney History'!G:G,'Tourney History'!B:B,A36)-M36</f>
        <v>19</v>
      </c>
      <c r="O36" s="42">
        <f>LOOKUP(2, 1/('Tourney History'!$B:$B=A36), 'Tourney History'!$AC:$AC)</f>
        <v>0.43500000000000005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0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1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1</v>
      </c>
      <c r="AC36" s="2">
        <f>COUNTIFS('Tourney History'!$B:$B,$A$36,'Tourney History'!X:X, 1)</f>
        <v>0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  <row r="37" spans="1:31" x14ac:dyDescent="0.25">
      <c r="A37" s="2" t="s">
        <v>113</v>
      </c>
      <c r="B37" s="6" t="s">
        <v>70</v>
      </c>
      <c r="C37" s="6" t="s">
        <v>70</v>
      </c>
      <c r="D37" s="12">
        <f>SUMIFS('Tourney History'!C:C,'Tourney History'!B:B,A37)</f>
        <v>224</v>
      </c>
      <c r="E37" s="4">
        <f>AVERAGEIFS('Tourney History'!C:C,'Tourney History'!B:B,A37)</f>
        <v>28</v>
      </c>
      <c r="F37" s="13">
        <f t="array" ref="F37">MAX(IF('Tourney History'!B:B=A37, 'Tourney History'!C:C))</f>
        <v>48</v>
      </c>
      <c r="G37" s="12">
        <f>COUNTIFS('Tourney History'!B:B,A37,'Tourney History'!D:D, 1)</f>
        <v>5</v>
      </c>
      <c r="H37" s="2">
        <f>COUNTIFS('Tourney History'!B:B,A37,'Tourney History'!D:D, 0)</f>
        <v>3</v>
      </c>
      <c r="I37" s="42">
        <f>LOOKUP(2, 1/('Tourney History'!$B:$B=A37), 'Tourney History'!$AD:$AD)</f>
        <v>0.625</v>
      </c>
      <c r="J37" s="12">
        <f>SUMIFS('Tourney History'!F:F,'Tourney History'!B:B,A37)</f>
        <v>18</v>
      </c>
      <c r="K37" s="2">
        <f>SUMIFS('Tourney History'!E:E,'Tourney History'!B:B,A37)-J37</f>
        <v>15</v>
      </c>
      <c r="L37" s="42">
        <f>LOOKUP(2, 1/('Tourney History'!$B:$B=A37), 'Tourney History'!$AB:$AB)</f>
        <v>0.56875000000000009</v>
      </c>
      <c r="M37" s="12">
        <f>SUMIFS('Tourney History'!H:H,'Tourney History'!B:B,A37)</f>
        <v>67</v>
      </c>
      <c r="N37" s="2">
        <f>SUMIFS('Tourney History'!G:G,'Tourney History'!B:B,A37)-M37</f>
        <v>63</v>
      </c>
      <c r="O37" s="42">
        <f>LOOKUP(2, 1/('Tourney History'!$B:$B=A37), 'Tourney History'!$AC:$AC)</f>
        <v>0.52374999999999994</v>
      </c>
      <c r="P37" s="2">
        <f>COUNTIFS('Tourney History'!$B:$B,$A$37,'Tourney History'!K:K, 1)</f>
        <v>0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0</v>
      </c>
      <c r="V37" s="2">
        <f>COUNTIFS('Tourney History'!$B:$B,$A$37,'Tourney History'!Q:Q, 1)</f>
        <v>1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2</v>
      </c>
      <c r="AD37" s="2">
        <f>COUNTIFS('Tourney History'!$B:$B,$A$37,'Tourney History'!Y:Y, 1)</f>
        <v>4</v>
      </c>
      <c r="AE37" s="2">
        <f>COUNTIFS('Tourney History'!$B:$B,$A$37,'Tourney History'!Z:Z, 1)</f>
        <v>3</v>
      </c>
    </row>
    <row r="38" spans="1:31" x14ac:dyDescent="0.25">
      <c r="A38" s="2" t="s">
        <v>34</v>
      </c>
      <c r="B38" s="1" t="s">
        <v>54</v>
      </c>
      <c r="C38" s="2" t="s">
        <v>70</v>
      </c>
      <c r="D38" s="12">
        <f>SUMIFS('Tourney History'!C:C,'Tourney History'!B:B,A38)</f>
        <v>216</v>
      </c>
      <c r="E38" s="4">
        <f>AVERAGEIFS('Tourney History'!C:C,'Tourney History'!B:B,A38)</f>
        <v>27</v>
      </c>
      <c r="F38" s="13">
        <f t="array" ref="F38">MAX(IF('Tourney History'!B:B=A38, 'Tourney History'!C:C))</f>
        <v>40</v>
      </c>
      <c r="G38" s="12">
        <f>COUNTIFS('Tourney History'!B:B,A38,'Tourney History'!D:D, 1)</f>
        <v>5</v>
      </c>
      <c r="H38" s="2">
        <f>COUNTIFS('Tourney History'!B:B,A38,'Tourney History'!D:D, 0)</f>
        <v>3</v>
      </c>
      <c r="I38" s="42">
        <f>LOOKUP(2, 1/('Tourney History'!$B:$B=A38), 'Tourney History'!$AD:$AD)</f>
        <v>0.625</v>
      </c>
      <c r="J38" s="12">
        <f>SUMIFS('Tourney History'!F:F,'Tourney History'!B:B,A38)</f>
        <v>20</v>
      </c>
      <c r="K38" s="2">
        <f>SUMIFS('Tourney History'!E:E,'Tourney History'!B:B,A38)-J38</f>
        <v>16</v>
      </c>
      <c r="L38" s="42">
        <f>LOOKUP(2, 1/('Tourney History'!$B:$B=A38), 'Tourney History'!$AB:$AB)</f>
        <v>0.5625</v>
      </c>
      <c r="M38" s="12">
        <f>SUMIFS('Tourney History'!H:H,'Tourney History'!B:B,A38)</f>
        <v>82</v>
      </c>
      <c r="N38" s="2">
        <f>SUMIFS('Tourney History'!G:G,'Tourney History'!B:B,A38)-M38</f>
        <v>72</v>
      </c>
      <c r="O38" s="42">
        <f>LOOKUP(2, 1/('Tourney History'!$B:$B=A38), 'Tourney History'!$AC:$AC)</f>
        <v>0.54</v>
      </c>
      <c r="P38" s="2">
        <f>COUNTIFS('Tourney History'!$B:$B,$A$38,'Tourney History'!K:K, 1)</f>
        <v>1</v>
      </c>
      <c r="Q38" s="2">
        <f>COUNTIFS('Tourney History'!$B:$B,$A$38,'Tourney History'!L:L, 1)</f>
        <v>0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4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x14ac:dyDescent="0.25">
      <c r="A39" s="2" t="s">
        <v>119</v>
      </c>
      <c r="B39" s="1" t="s">
        <v>54</v>
      </c>
      <c r="C39" s="2" t="s">
        <v>70</v>
      </c>
      <c r="D39" s="12">
        <f>SUMIFS('Tourney History'!C:C,'Tourney History'!B:B,A39)</f>
        <v>167</v>
      </c>
      <c r="E39" s="4">
        <f>AVERAGEIFS('Tourney History'!C:C,'Tourney History'!B:B,A39)</f>
        <v>23.857142857142858</v>
      </c>
      <c r="F39" s="13">
        <f t="array" ref="F39">MAX(IF('Tourney History'!B:B=A39, 'Tourney History'!C:C))</f>
        <v>35</v>
      </c>
      <c r="G39" s="12">
        <f>COUNTIFS('Tourney History'!B:B,A39,'Tourney History'!D:D, 1)</f>
        <v>4</v>
      </c>
      <c r="H39" s="2">
        <f>COUNTIFS('Tourney History'!B:B,A39,'Tourney History'!D:D, 0)</f>
        <v>3</v>
      </c>
      <c r="I39" s="42">
        <f>LOOKUP(2, 1/('Tourney History'!$B:$B=A39), 'Tourney History'!$AD:$AD)</f>
        <v>0.5714285714285714</v>
      </c>
      <c r="J39" s="12">
        <f>SUMIFS('Tourney History'!F:F,'Tourney History'!B:B,A39)</f>
        <v>16</v>
      </c>
      <c r="K39" s="2">
        <f>SUMIFS('Tourney History'!E:E,'Tourney History'!B:B,A39)-J39</f>
        <v>14</v>
      </c>
      <c r="L39" s="42">
        <f>LOOKUP(2, 1/('Tourney History'!$B:$B=A39), 'Tourney History'!$AB:$AB)</f>
        <v>0.52142857142857146</v>
      </c>
      <c r="M39" s="12">
        <f>SUMIFS('Tourney History'!H:H,'Tourney History'!B:B,A39)</f>
        <v>65</v>
      </c>
      <c r="N39" s="2">
        <f>SUMIFS('Tourney History'!G:G,'Tourney History'!B:B,A39)-M39</f>
        <v>62</v>
      </c>
      <c r="O39" s="42">
        <f>LOOKUP(2, 1/('Tourney History'!$B:$B=A39), 'Tourney History'!$AC:$AC)</f>
        <v>0.50857142857142856</v>
      </c>
      <c r="P39" s="2">
        <f>COUNTIFS('Tourney History'!$B:$B,$A$39,'Tourney History'!K:K, 1)</f>
        <v>0</v>
      </c>
      <c r="Q39" s="2">
        <f>COUNTIFS('Tourney History'!$B:$B,$A$39,'Tourney History'!L:L, 1)</f>
        <v>1</v>
      </c>
      <c r="R39" s="2">
        <f>COUNTIFS('Tourney History'!$B:$B,$A$39,'Tourney History'!M:M, 1)</f>
        <v>4</v>
      </c>
      <c r="S39" s="2">
        <f>COUNTIFS('Tourney History'!$B:$B,$A$39,'Tourney History'!N:N, 1)</f>
        <v>4</v>
      </c>
      <c r="T39" s="2">
        <f>COUNTIFS('Tourney History'!$B:$B,$A$39,'Tourney History'!O:O, 1)</f>
        <v>1</v>
      </c>
      <c r="U39" s="2">
        <f>COUNTIFS('Tourney History'!$B:$B,$A$39,'Tourney History'!P:P, 1)</f>
        <v>1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2</v>
      </c>
      <c r="AE39" s="2">
        <f>COUNTIFS('Tourney History'!$B:$B,$A$39,'Tourney History'!Z:Z, 1)</f>
        <v>1</v>
      </c>
    </row>
    <row r="40" spans="1:31" x14ac:dyDescent="0.25">
      <c r="A40" s="2" t="s">
        <v>15</v>
      </c>
      <c r="B40" s="2" t="s">
        <v>70</v>
      </c>
      <c r="C40" s="2" t="s">
        <v>70</v>
      </c>
      <c r="D40" s="12">
        <f>SUMIFS('Tourney History'!C:C,'Tourney History'!B:B,A40)</f>
        <v>411</v>
      </c>
      <c r="E40" s="4">
        <f>AVERAGEIFS('Tourney History'!C:C,'Tourney History'!B:B,A40)</f>
        <v>37.363636363636367</v>
      </c>
      <c r="F40" s="13">
        <f t="array" ref="F40">MAX(IF('Tourney History'!B:B=A40, 'Tourney History'!C:C))</f>
        <v>58</v>
      </c>
      <c r="G40" s="12">
        <f>COUNTIFS('Tourney History'!B:B,A40,'Tourney History'!D:D, 1)</f>
        <v>3</v>
      </c>
      <c r="H40" s="2">
        <f>COUNTIFS('Tourney History'!B:B,A40,'Tourney History'!D:D, 0)</f>
        <v>8</v>
      </c>
      <c r="I40" s="42">
        <f>LOOKUP(2, 1/('Tourney History'!$B:$B=A40), 'Tourney History'!$AD:$AD)</f>
        <v>0.27272727272727271</v>
      </c>
      <c r="J40" s="12">
        <f>SUMIFS('Tourney History'!F:F,'Tourney History'!B:B,A40)</f>
        <v>23</v>
      </c>
      <c r="K40" s="2">
        <f>SUMIFS('Tourney History'!E:E,'Tourney History'!B:B,A40)-J40</f>
        <v>27</v>
      </c>
      <c r="L40" s="42">
        <f>LOOKUP(2, 1/('Tourney History'!$B:$B=A40), 'Tourney History'!$AB:$AB)</f>
        <v>0.47727272727272729</v>
      </c>
      <c r="M40" s="12">
        <f>SUMIFS('Tourney History'!H:H,'Tourney History'!B:B,A40)</f>
        <v>101</v>
      </c>
      <c r="N40" s="2">
        <f>SUMIFS('Tourney History'!G:G,'Tourney History'!B:B,A40)-M40</f>
        <v>110</v>
      </c>
      <c r="O40" s="42">
        <f>LOOKUP(2, 1/('Tourney History'!$B:$B=A40), 'Tourney History'!$AC:$AC)</f>
        <v>0.48727272727272725</v>
      </c>
      <c r="P40" s="2">
        <f>COUNTIFS('Tourney History'!$B:$B,$A$40,'Tourney History'!K:K, 1)</f>
        <v>1</v>
      </c>
      <c r="Q40" s="2">
        <f>COUNTIFS('Tourney History'!$B:$B,$A$40,'Tourney History'!L:L, 1)</f>
        <v>2</v>
      </c>
      <c r="R40" s="2">
        <f>COUNTIFS('Tourney History'!$B:$B,$A$40,'Tourney History'!M:M, 1)</f>
        <v>0</v>
      </c>
      <c r="S40" s="2">
        <f>COUNTIFS('Tourney History'!$B:$B,$A$40,'Tourney History'!N:N, 1)</f>
        <v>0</v>
      </c>
      <c r="T40" s="2">
        <f>COUNTIFS('Tourney History'!$B:$B,$A$40,'Tourney History'!O:O, 1)</f>
        <v>1</v>
      </c>
      <c r="U40" s="2">
        <f>COUNTIFS('Tourney History'!$B:$B,$A$40,'Tourney History'!P:P, 1)</f>
        <v>3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4</v>
      </c>
      <c r="AC40" s="2">
        <f>COUNTIFS('Tourney History'!$B:$B,$A$40,'Tourney History'!X:X, 1)</f>
        <v>5</v>
      </c>
      <c r="AD40" s="2">
        <f>COUNTIFS('Tourney History'!$B:$B,$A$40,'Tourney History'!Y:Y, 1)</f>
        <v>3</v>
      </c>
      <c r="AE40" s="2">
        <f>COUNTIFS('Tourney History'!$B:$B,$A$40,'Tourney History'!Z:Z, 1)</f>
        <v>4</v>
      </c>
    </row>
    <row r="41" spans="1:31" ht="15.75" x14ac:dyDescent="0.25">
      <c r="A41" s="2" t="s">
        <v>127</v>
      </c>
      <c r="B41" s="51" t="s">
        <v>148</v>
      </c>
      <c r="C41" s="2" t="s">
        <v>70</v>
      </c>
      <c r="D41" s="12">
        <f>SUMIFS('Tourney History'!C:C,'Tourney History'!B:B,A41)</f>
        <v>153</v>
      </c>
      <c r="E41" s="4">
        <f>AVERAGEIFS('Tourney History'!C:C,'Tourney History'!B:B,A41)</f>
        <v>25.5</v>
      </c>
      <c r="F41" s="13">
        <f t="array" ref="F41">MAX(IF('Tourney History'!B:B=A41, 'Tourney History'!C:C))</f>
        <v>43</v>
      </c>
      <c r="G41" s="12">
        <f>COUNTIFS('Tourney History'!B:B,A41,'Tourney History'!D:D, 1)</f>
        <v>4</v>
      </c>
      <c r="H41" s="2">
        <f>COUNTIFS('Tourney History'!B:B,A41,'Tourney History'!D:D, 0)</f>
        <v>2</v>
      </c>
      <c r="I41" s="42">
        <f>LOOKUP(2, 1/('Tourney History'!$B:$B=A41), 'Tourney History'!$AD:$AD)</f>
        <v>0.66666666666666663</v>
      </c>
      <c r="J41" s="12">
        <f>SUMIFS('Tourney History'!F:F,'Tourney History'!B:B,A41)</f>
        <v>13</v>
      </c>
      <c r="K41" s="2">
        <f>SUMIFS('Tourney History'!E:E,'Tourney History'!B:B,A41)-J41</f>
        <v>13</v>
      </c>
      <c r="L41" s="42">
        <f>LOOKUP(2, 1/('Tourney History'!$B:$B=A41), 'Tourney History'!$AB:$AB)</f>
        <v>0.46666666666666662</v>
      </c>
      <c r="M41" s="12">
        <f>SUMIFS('Tourney History'!H:H,'Tourney History'!B:B,A41)</f>
        <v>54</v>
      </c>
      <c r="N41" s="2">
        <f>SUMIFS('Tourney History'!G:G,'Tourney History'!B:B,A41)-M41</f>
        <v>50</v>
      </c>
      <c r="O41" s="42">
        <f>LOOKUP(2, 1/('Tourney History'!$B:$B=A41), 'Tourney History'!$AC:$AC)</f>
        <v>0.5083333333333333</v>
      </c>
      <c r="P41" s="2">
        <f>COUNTIFS('Tourney History'!$B:$B,$A$41,'Tourney History'!K:K, 1)</f>
        <v>1</v>
      </c>
      <c r="Q41" s="2">
        <f>COUNTIFS('Tourney History'!$B:$B,$A$41,'Tourney History'!L:L, 1)</f>
        <v>2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3</v>
      </c>
      <c r="U41" s="2">
        <f>COUNTIFS('Tourney History'!$B:$B,$A$41,'Tourney History'!P:P, 1)</f>
        <v>2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2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0</v>
      </c>
    </row>
    <row r="42" spans="1:31" x14ac:dyDescent="0.25">
      <c r="A42" s="2" t="s">
        <v>6</v>
      </c>
      <c r="B42" s="2" t="s">
        <v>128</v>
      </c>
      <c r="C42" s="1" t="s">
        <v>131</v>
      </c>
      <c r="D42" s="12">
        <f>SUMIFS('Tourney History'!C:C,'Tourney History'!B:B,A42)</f>
        <v>421</v>
      </c>
      <c r="E42" s="4">
        <f>AVERAGEIFS('Tourney History'!C:C,'Tourney History'!B:B,A42)</f>
        <v>32.384615384615387</v>
      </c>
      <c r="F42" s="13">
        <f t="array" ref="F42">MAX(IF('Tourney History'!B:B=A42, 'Tourney History'!C:C))</f>
        <v>66</v>
      </c>
      <c r="G42" s="12">
        <f>COUNTIFS('Tourney History'!B:B,A42,'Tourney History'!D:D, 1)</f>
        <v>10</v>
      </c>
      <c r="H42" s="2">
        <f>COUNTIFS('Tourney History'!B:B,A42,'Tourney History'!D:D, 0)</f>
        <v>3</v>
      </c>
      <c r="I42" s="42">
        <f>LOOKUP(2, 1/('Tourney History'!$B:$B=A42), 'Tourney History'!$AD:$AD)</f>
        <v>0.76923076923076927</v>
      </c>
      <c r="J42" s="12">
        <f>SUMIFS('Tourney History'!F:F,'Tourney History'!B:B,A42)</f>
        <v>35</v>
      </c>
      <c r="K42" s="2">
        <f>SUMIFS('Tourney History'!E:E,'Tourney History'!B:B,A42)-J42</f>
        <v>19</v>
      </c>
      <c r="L42" s="42">
        <f>LOOKUP(2, 1/('Tourney History'!$B:$B=A42), 'Tourney History'!$AB:$AB)</f>
        <v>0.67307692307692313</v>
      </c>
      <c r="M42" s="12">
        <f>SUMIFS('Tourney History'!H:H,'Tourney History'!B:B,A42)</f>
        <v>126</v>
      </c>
      <c r="N42" s="2">
        <f>SUMIFS('Tourney History'!G:G,'Tourney History'!B:B,A42)-M42</f>
        <v>100</v>
      </c>
      <c r="O42" s="42">
        <f>LOOKUP(2, 1/('Tourney History'!$B:$B=A42), 'Tourney History'!$AC:$AC)</f>
        <v>0.57384615384615367</v>
      </c>
      <c r="P42" s="2">
        <f>COUNTIFS('Tourney History'!$B:$B,$A$42,'Tourney History'!K:K, 1)</f>
        <v>0</v>
      </c>
      <c r="Q42" s="2">
        <f>COUNTIFS('Tourney History'!$B:$B,$A$42,'Tourney History'!L:L, 1)</f>
        <v>3</v>
      </c>
      <c r="R42" s="2">
        <f>COUNTIFS('Tourney History'!$B:$B,$A$42,'Tourney History'!M:M, 1)</f>
        <v>6</v>
      </c>
      <c r="S42" s="2">
        <f>COUNTIFS('Tourney History'!$B:$B,$A$42,'Tourney History'!N:N, 1)</f>
        <v>4</v>
      </c>
      <c r="T42" s="2">
        <f>COUNTIFS('Tourney History'!$B:$B,$A$42,'Tourney History'!O:O, 1)</f>
        <v>2</v>
      </c>
      <c r="U42" s="2">
        <f>COUNTIFS('Tourney History'!$B:$B,$A$42,'Tourney History'!P:P, 1)</f>
        <v>5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5</v>
      </c>
      <c r="AC42" s="2">
        <f>COUNTIFS('Tourney History'!$B:$B,$A$42,'Tourney History'!X:X, 1)</f>
        <v>2</v>
      </c>
      <c r="AD42" s="2">
        <f>COUNTIFS('Tourney History'!$B:$B,$A$42,'Tourney History'!Y:Y, 1)</f>
        <v>4</v>
      </c>
      <c r="AE42" s="2">
        <f>COUNTIFS('Tourney History'!$B:$B,$A$42,'Tourney History'!Z:Z, 1)</f>
        <v>3</v>
      </c>
    </row>
    <row r="43" spans="1:31" ht="15.75" x14ac:dyDescent="0.25">
      <c r="A43" s="2" t="s">
        <v>16</v>
      </c>
      <c r="B43" s="51" t="s">
        <v>148</v>
      </c>
      <c r="C43" s="2" t="s">
        <v>70</v>
      </c>
      <c r="D43" s="12">
        <f>SUMIFS('Tourney History'!C:C,'Tourney History'!B:B,A43)</f>
        <v>421</v>
      </c>
      <c r="E43" s="4">
        <f>AVERAGEIFS('Tourney History'!C:C,'Tourney History'!B:B,A43)</f>
        <v>35.083333333333336</v>
      </c>
      <c r="F43" s="13">
        <f t="array" ref="F43">MAX(IF('Tourney History'!B:B=A43, 'Tourney History'!C:C))</f>
        <v>58</v>
      </c>
      <c r="G43" s="12">
        <f>COUNTIFS('Tourney History'!B:B,A43,'Tourney History'!D:D, 1)</f>
        <v>4</v>
      </c>
      <c r="H43" s="2">
        <f>COUNTIFS('Tourney History'!B:B,A43,'Tourney History'!D:D, 0)</f>
        <v>8</v>
      </c>
      <c r="I43" s="42">
        <f>LOOKUP(2, 1/('Tourney History'!$B:$B=A43), 'Tourney History'!$AD:$AD)</f>
        <v>0.33333333333333331</v>
      </c>
      <c r="J43" s="12">
        <f>SUMIFS('Tourney History'!F:F,'Tourney History'!B:B,A43)</f>
        <v>23</v>
      </c>
      <c r="K43" s="2">
        <f>SUMIFS('Tourney History'!E:E,'Tourney History'!B:B,A43)-J43</f>
        <v>30</v>
      </c>
      <c r="L43" s="42">
        <f>LOOKUP(2, 1/('Tourney History'!$B:$B=A43), 'Tourney History'!$AB:$AB)</f>
        <v>0.42083333333333339</v>
      </c>
      <c r="M43" s="12">
        <f>SUMIFS('Tourney History'!H:H,'Tourney History'!B:B,A43)</f>
        <v>102</v>
      </c>
      <c r="N43" s="2">
        <f>SUMIFS('Tourney History'!G:G,'Tourney History'!B:B,A43)-M43</f>
        <v>117</v>
      </c>
      <c r="O43" s="42">
        <f>LOOKUP(2, 1/('Tourney History'!$B:$B=A43), 'Tourney History'!$AC:$AC)</f>
        <v>0.45916666666666667</v>
      </c>
      <c r="P43" s="2">
        <f>COUNTIFS('Tourney History'!$B:$B,$A$43,'Tourney History'!K:K, 1)</f>
        <v>2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5</v>
      </c>
      <c r="T43" s="2">
        <f>COUNTIFS('Tourney History'!$B:$B,$A$43,'Tourney History'!O:O, 1)</f>
        <v>2</v>
      </c>
      <c r="U43" s="2">
        <f>COUNTIFS('Tourney History'!$B:$B,$A$43,'Tourney History'!P:P, 1)</f>
        <v>4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2</v>
      </c>
      <c r="AC43" s="2">
        <f>COUNTIFS('Tourney History'!$B:$B,$A$43,'Tourney History'!X:X, 1)</f>
        <v>3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90</v>
      </c>
      <c r="B44" s="1" t="s">
        <v>54</v>
      </c>
      <c r="C44" s="2" t="s">
        <v>70</v>
      </c>
      <c r="D44" s="12">
        <f>SUMIFS('Tourney History'!C:C,'Tourney History'!B:B,A44)</f>
        <v>237</v>
      </c>
      <c r="E44" s="4">
        <f>AVERAGEIFS('Tourney History'!C:C,'Tourney History'!B:B,A44)</f>
        <v>39.5</v>
      </c>
      <c r="F44" s="13">
        <f t="array" ref="F44">MAX(IF('Tourney History'!B:B=A44, 'Tourney History'!C:C))</f>
        <v>50</v>
      </c>
      <c r="G44" s="12">
        <f>COUNTIFS('Tourney History'!B:B,A44,'Tourney History'!D:D, 1)</f>
        <v>4</v>
      </c>
      <c r="H44" s="2">
        <f>COUNTIFS('Tourney History'!B:B,A44,'Tourney History'!D:D, 0)</f>
        <v>2</v>
      </c>
      <c r="I44" s="42">
        <f>LOOKUP(2, 1/('Tourney History'!$B:$B=A44), 'Tourney History'!$AD:$AD)</f>
        <v>0.66666666666666663</v>
      </c>
      <c r="J44" s="12">
        <f>SUMIFS('Tourney History'!F:F,'Tourney History'!B:B,A44)</f>
        <v>16</v>
      </c>
      <c r="K44" s="2">
        <f>SUMIFS('Tourney History'!E:E,'Tourney History'!B:B,A44)-J44</f>
        <v>11</v>
      </c>
      <c r="L44" s="42">
        <f>LOOKUP(2, 1/('Tourney History'!$B:$B=A44), 'Tourney History'!$AB:$AB)</f>
        <v>0.60833333333333328</v>
      </c>
      <c r="M44" s="12">
        <f>SUMIFS('Tourney History'!H:H,'Tourney History'!B:B,A44)</f>
        <v>64</v>
      </c>
      <c r="N44" s="2">
        <f>SUMIFS('Tourney History'!G:G,'Tourney History'!B:B,A44)-M44</f>
        <v>51</v>
      </c>
      <c r="O44" s="42">
        <f>LOOKUP(2, 1/('Tourney History'!$B:$B=A44), 'Tourney History'!$AC:$AC)</f>
        <v>0.56833333333333325</v>
      </c>
      <c r="P44" s="2">
        <f>COUNTIFS('Tourney History'!$B:$B,$A$44,'Tourney History'!K:K, 1)</f>
        <v>0</v>
      </c>
      <c r="Q44" s="2">
        <f>COUNTIFS('Tourney History'!$B:$B,$A$44,'Tourney History'!L:L, 1)</f>
        <v>1</v>
      </c>
      <c r="R44" s="2">
        <f>COUNTIFS('Tourney History'!$B:$B,$A$44,'Tourney History'!M:M, 1)</f>
        <v>4</v>
      </c>
      <c r="S44" s="2">
        <f>COUNTIFS('Tourney History'!$B:$B,$A$44,'Tourney History'!N:N, 1)</f>
        <v>4</v>
      </c>
      <c r="T44" s="2">
        <f>COUNTIFS('Tourney History'!$B:$B,$A$44,'Tourney History'!O:O, 1)</f>
        <v>1</v>
      </c>
      <c r="U44" s="2">
        <f>COUNTIFS('Tourney History'!$B:$B,$A$44,'Tourney History'!P:P, 1)</f>
        <v>1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2</v>
      </c>
      <c r="AD44" s="2">
        <f>COUNTIFS('Tourney History'!$B:$B,$A$44,'Tourney History'!Y:Y, 1)</f>
        <v>2</v>
      </c>
      <c r="AE44" s="2">
        <f>COUNTIFS('Tourney History'!$B:$B,$A$44,'Tourney History'!Z:Z, 1)</f>
        <v>1</v>
      </c>
    </row>
    <row r="45" spans="1:31" x14ac:dyDescent="0.25">
      <c r="A45" s="2" t="s">
        <v>13</v>
      </c>
      <c r="B45" s="6" t="s">
        <v>98</v>
      </c>
      <c r="C45" s="6" t="s">
        <v>132</v>
      </c>
      <c r="D45" s="12">
        <f>SUMIFS('Tourney History'!C:C,'Tourney History'!B:B,A45)</f>
        <v>505</v>
      </c>
      <c r="E45" s="4">
        <f>AVERAGEIFS('Tourney History'!C:C,'Tourney History'!B:B,A45)</f>
        <v>38.846153846153847</v>
      </c>
      <c r="F45" s="13">
        <f t="array" ref="F45">MAX(IF('Tourney History'!B:B=A45, 'Tourney History'!C:C))</f>
        <v>56</v>
      </c>
      <c r="G45" s="12">
        <f>COUNTIFS('Tourney History'!B:B,A45,'Tourney History'!D:D, 1)</f>
        <v>6</v>
      </c>
      <c r="H45" s="2">
        <f>COUNTIFS('Tourney History'!B:B,A45,'Tourney History'!D:D, 0)</f>
        <v>7</v>
      </c>
      <c r="I45" s="42">
        <f>LOOKUP(2, 1/('Tourney History'!$B:$B=A45), 'Tourney History'!$AD:$AD)</f>
        <v>0.46153846153846156</v>
      </c>
      <c r="J45" s="12">
        <f>SUMIFS('Tourney History'!F:F,'Tourney History'!B:B,A45)</f>
        <v>26</v>
      </c>
      <c r="K45" s="2">
        <f>SUMIFS('Tourney History'!E:E,'Tourney History'!B:B,A45)-J45</f>
        <v>30</v>
      </c>
      <c r="L45" s="42">
        <f>LOOKUP(2, 1/('Tourney History'!$B:$B=A45), 'Tourney History'!$AB:$AB)</f>
        <v>0.45769230769230773</v>
      </c>
      <c r="M45" s="12">
        <f>SUMIFS('Tourney History'!H:H,'Tourney History'!B:B,A45)</f>
        <v>118</v>
      </c>
      <c r="N45" s="2">
        <f>SUMIFS('Tourney History'!G:G,'Tourney History'!B:B,A45)-M45</f>
        <v>120</v>
      </c>
      <c r="O45" s="42">
        <f>LOOKUP(2, 1/('Tourney History'!$B:$B=A45), 'Tourney History'!$AC:$AC)</f>
        <v>0.49538461538461537</v>
      </c>
      <c r="P45" s="2">
        <f>COUNTIFS('Tourney History'!$B:$B,$A$45,'Tourney History'!K:K, 1)</f>
        <v>1</v>
      </c>
      <c r="Q45" s="2">
        <f>COUNTIFS('Tourney History'!$B:$B,$A$45,'Tourney History'!L:L, 1)</f>
        <v>3</v>
      </c>
      <c r="R45" s="2">
        <f>COUNTIFS('Tourney History'!$B:$B,$A$45,'Tourney History'!M:M, 1)</f>
        <v>2</v>
      </c>
      <c r="S45" s="2">
        <f>COUNTIFS('Tourney History'!$B:$B,$A$45,'Tourney History'!N:N, 1)</f>
        <v>0</v>
      </c>
      <c r="T45" s="2">
        <f>COUNTIFS('Tourney History'!$B:$B,$A$45,'Tourney History'!O:O, 1)</f>
        <v>4</v>
      </c>
      <c r="U45" s="2">
        <f>COUNTIFS('Tourney History'!$B:$B,$A$45,'Tourney History'!P:P, 1)</f>
        <v>1</v>
      </c>
      <c r="V45" s="2">
        <f>COUNTIFS('Tourney History'!$B:$B,$A$45,'Tourney History'!Q:Q, 1)</f>
        <v>0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4</v>
      </c>
      <c r="AC45" s="2">
        <f>COUNTIFS('Tourney History'!$B:$B,$A$45,'Tourney History'!X:X, 1)</f>
        <v>7</v>
      </c>
      <c r="AD45" s="2">
        <f>COUNTIFS('Tourney History'!$B:$B,$A$45,'Tourney History'!Y:Y, 1)</f>
        <v>1</v>
      </c>
      <c r="AE45" s="2">
        <f>COUNTIFS('Tourney History'!$B:$B,$A$45,'Tourney History'!Z:Z, 1)</f>
        <v>3</v>
      </c>
    </row>
    <row r="46" spans="1:31" x14ac:dyDescent="0.25">
      <c r="A46" s="2" t="s">
        <v>64</v>
      </c>
      <c r="B46" s="6" t="s">
        <v>70</v>
      </c>
      <c r="C46" s="6" t="s">
        <v>70</v>
      </c>
      <c r="D46" s="12">
        <f>SUMIFS('Tourney History'!C:C,'Tourney History'!B:B,A46)</f>
        <v>166</v>
      </c>
      <c r="E46" s="4">
        <f>AVERAGEIFS('Tourney History'!C:C,'Tourney History'!B:B,A46)</f>
        <v>16.600000000000001</v>
      </c>
      <c r="F46" s="13">
        <f t="array" ref="F46">MAX(IF('Tourney History'!B:B=A46, 'Tourney History'!C:C))</f>
        <v>27</v>
      </c>
      <c r="G46" s="12">
        <f>COUNTIFS('Tourney History'!B:B,A46,'Tourney History'!D:D, 1)</f>
        <v>5</v>
      </c>
      <c r="H46" s="2">
        <f>COUNTIFS('Tourney History'!B:B,A46,'Tourney History'!D:D, 0)</f>
        <v>5</v>
      </c>
      <c r="I46" s="42">
        <f>LOOKUP(2, 1/('Tourney History'!$B:$B=A46), 'Tourney History'!$AD:$AD)</f>
        <v>0.5</v>
      </c>
      <c r="J46" s="12">
        <f>SUMIFS('Tourney History'!F:F,'Tourney History'!B:B,A46)</f>
        <v>23</v>
      </c>
      <c r="K46" s="2">
        <f>SUMIFS('Tourney History'!E:E,'Tourney History'!B:B,A46)-J46</f>
        <v>23</v>
      </c>
      <c r="L46" s="42">
        <f>LOOKUP(2, 1/('Tourney History'!$B:$B=A46), 'Tourney History'!$AB:$AB)</f>
        <v>0.51</v>
      </c>
      <c r="M46" s="12">
        <f>SUMIFS('Tourney History'!H:H,'Tourney History'!B:B,A46)</f>
        <v>95</v>
      </c>
      <c r="N46" s="2">
        <f>SUMIFS('Tourney History'!G:G,'Tourney History'!B:B,A46)-M46</f>
        <v>94</v>
      </c>
      <c r="O46" s="42">
        <f>LOOKUP(2, 1/('Tourney History'!$B:$B=A46), 'Tourney History'!$AC:$AC)</f>
        <v>0.50600000000000001</v>
      </c>
      <c r="P46" s="2">
        <f>COUNTIFS('Tourney History'!$B:$B,$A$46,'Tourney History'!K:K, 1)</f>
        <v>1</v>
      </c>
      <c r="Q46" s="2">
        <f>COUNTIFS('Tourney History'!$B:$B,$A$46,'Tourney History'!L:L, 1)</f>
        <v>2</v>
      </c>
      <c r="R46" s="2">
        <f>COUNTIFS('Tourney History'!$B:$B,$A$46,'Tourney History'!M:M, 1)</f>
        <v>0</v>
      </c>
      <c r="S46" s="2">
        <f>COUNTIFS('Tourney History'!$B:$B,$A$46,'Tourney History'!N:N, 1)</f>
        <v>1</v>
      </c>
      <c r="T46" s="2">
        <f>COUNTIFS('Tourney History'!$B:$B,$A$46,'Tourney History'!O:O, 1)</f>
        <v>4</v>
      </c>
      <c r="U46" s="2">
        <f>COUNTIFS('Tourney History'!$B:$B,$A$46,'Tourney History'!P:P, 1)</f>
        <v>0</v>
      </c>
      <c r="V46" s="2">
        <f>COUNTIFS('Tourney History'!$B:$B,$A$46,'Tourney History'!Q:Q, 1)</f>
        <v>0</v>
      </c>
      <c r="W46" s="2">
        <f>COUNTIFS('Tourney History'!$B:$B,$A$46,'Tourney History'!R:R, 1)</f>
        <v>2</v>
      </c>
      <c r="X46" s="2">
        <f>COUNTIFS('Tourney History'!$B:$B,$A$46,'Tourney History'!S:S, 1)</f>
        <v>0</v>
      </c>
      <c r="Y46" s="2">
        <f>COUNTIFS('Tourney History'!$B:$B,$A$46,'Tourney History'!T:T, 1)</f>
        <v>0</v>
      </c>
      <c r="Z46" s="2">
        <f>COUNTIFS('Tourney History'!$B:$B,$A$46,'Tourney History'!U:U, 1)</f>
        <v>0</v>
      </c>
      <c r="AA46" s="2">
        <f>COUNTIFS('Tourney History'!$B:$B,$A$46,'Tourney History'!V:V, 1)</f>
        <v>0</v>
      </c>
      <c r="AB46" s="2">
        <f>COUNTIFS('Tourney History'!$B:$B,$A$46,'Tourney History'!W:W, 1)</f>
        <v>0</v>
      </c>
      <c r="AC46" s="2">
        <f>COUNTIFS('Tourney History'!$B:$B,$A$46,'Tourney History'!X:X, 1)</f>
        <v>4</v>
      </c>
      <c r="AD46" s="2">
        <f>COUNTIFS('Tourney History'!$B:$B,$A$46,'Tourney History'!Y:Y, 1)</f>
        <v>5</v>
      </c>
      <c r="AE46" s="2">
        <f>COUNTIFS('Tourney History'!$B:$B,$A$46,'Tourney History'!Z:Z, 1)</f>
        <v>4</v>
      </c>
    </row>
    <row r="47" spans="1:31" x14ac:dyDescent="0.25">
      <c r="A47" s="2" t="s">
        <v>4</v>
      </c>
      <c r="B47" s="6" t="s">
        <v>147</v>
      </c>
      <c r="C47" s="2" t="s">
        <v>70</v>
      </c>
      <c r="D47" s="12">
        <f>SUMIFS('Tourney History'!C:C,'Tourney History'!B:B,A47)</f>
        <v>285</v>
      </c>
      <c r="E47" s="4">
        <f>AVERAGEIFS('Tourney History'!C:C,'Tourney History'!B:B,A47)</f>
        <v>31.666666666666668</v>
      </c>
      <c r="F47" s="13">
        <f t="array" ref="F47">MAX(IF('Tourney History'!B:B=A47, 'Tourney History'!C:C))</f>
        <v>53</v>
      </c>
      <c r="G47" s="12">
        <f>COUNTIFS('Tourney History'!B:B,A47,'Tourney History'!D:D, 1)</f>
        <v>6</v>
      </c>
      <c r="H47" s="2">
        <f>COUNTIFS('Tourney History'!B:B,A47,'Tourney History'!D:D, 0)</f>
        <v>3</v>
      </c>
      <c r="I47" s="42">
        <f>LOOKUP(2, 1/('Tourney History'!$B:$B=A47), 'Tourney History'!$AD:$AD)</f>
        <v>0.66666666666666663</v>
      </c>
      <c r="J47" s="12">
        <f>SUMIFS('Tourney History'!F:F,'Tourney History'!B:B,A47)</f>
        <v>21</v>
      </c>
      <c r="K47" s="2">
        <f>SUMIFS('Tourney History'!E:E,'Tourney History'!B:B,A47)-J47</f>
        <v>19</v>
      </c>
      <c r="L47" s="42">
        <f>LOOKUP(2, 1/('Tourney History'!$B:$B=A47), 'Tourney History'!$AB:$AB)</f>
        <v>0.50555555555555554</v>
      </c>
      <c r="M47" s="12">
        <f>SUMIFS('Tourney History'!H:H,'Tourney History'!B:B,A47)</f>
        <v>81</v>
      </c>
      <c r="N47" s="2">
        <f>SUMIFS('Tourney History'!G:G,'Tourney History'!B:B,A47)-M47</f>
        <v>78</v>
      </c>
      <c r="O47" s="42">
        <f>LOOKUP(2, 1/('Tourney History'!$B:$B=A47), 'Tourney History'!$AC:$AC)</f>
        <v>0.49222222222222217</v>
      </c>
      <c r="P47" s="2">
        <f>COUNTIFS('Tourney History'!$B:$B,$A$47,'Tourney History'!K:K, 1)</f>
        <v>5</v>
      </c>
      <c r="Q47" s="2">
        <f>COUNTIFS('Tourney History'!$B:$B,$A$47,'Tourney History'!L:L, 1)</f>
        <v>2</v>
      </c>
      <c r="R47" s="2">
        <f>COUNTIFS('Tourney History'!$B:$B,$A$47,'Tourney History'!M:M, 1)</f>
        <v>1</v>
      </c>
      <c r="S47" s="2">
        <f>COUNTIFS('Tourney History'!$B:$B,$A$47,'Tourney History'!N:N, 1)</f>
        <v>1</v>
      </c>
      <c r="T47" s="2">
        <f>COUNTIFS('Tourney History'!$B:$B,$A$47,'Tourney History'!O:O, 1)</f>
        <v>4</v>
      </c>
      <c r="U47" s="2">
        <f>COUNTIFS('Tourney History'!$B:$B,$A$47,'Tourney History'!P:P, 1)</f>
        <v>2</v>
      </c>
      <c r="V47" s="2">
        <f>COUNTIFS('Tourney History'!$B:$B,$A$47,'Tourney History'!Q:Q, 1)</f>
        <v>0</v>
      </c>
      <c r="W47" s="2">
        <f>COUNTIFS('Tourney History'!$B:$B,$A$47,'Tourney History'!R:R, 1)</f>
        <v>0</v>
      </c>
      <c r="X47" s="2">
        <f>COUNTIFS('Tourney History'!$B:$B,$A$47,'Tourney History'!S:S, 1)</f>
        <v>0</v>
      </c>
      <c r="Y47" s="2">
        <f>COUNTIFS('Tourney History'!$B:$B,$A$47,'Tourney History'!T:T, 1)</f>
        <v>0</v>
      </c>
      <c r="Z47" s="2">
        <f>COUNTIFS('Tourney History'!$B:$B,$A$47,'Tourney History'!U:U, 1)</f>
        <v>0</v>
      </c>
      <c r="AA47" s="2">
        <f>COUNTIFS('Tourney History'!$B:$B,$A$47,'Tourney History'!V:V, 1)</f>
        <v>0</v>
      </c>
      <c r="AB47" s="2">
        <f>COUNTIFS('Tourney History'!$B:$B,$A$47,'Tourney History'!W:W, 1)</f>
        <v>2</v>
      </c>
      <c r="AC47" s="2">
        <f>COUNTIFS('Tourney History'!$B:$B,$A$47,'Tourney History'!X:X, 1)</f>
        <v>1</v>
      </c>
      <c r="AD47" s="2">
        <f>COUNTIFS('Tourney History'!$B:$B,$A$47,'Tourney History'!Y:Y, 1)</f>
        <v>1</v>
      </c>
      <c r="AE47" s="2">
        <f>COUNTIFS('Tourney History'!$B:$B,$A$47,'Tourney History'!Z:Z, 1)</f>
        <v>2</v>
      </c>
    </row>
    <row r="48" spans="1:31" x14ac:dyDescent="0.25">
      <c r="A48" s="2" t="s">
        <v>88</v>
      </c>
      <c r="B48" s="6" t="s">
        <v>70</v>
      </c>
      <c r="C48" s="2" t="s">
        <v>70</v>
      </c>
      <c r="D48" s="12">
        <f>SUMIFS('Tourney History'!C:C,'Tourney History'!B:B,A48)</f>
        <v>26</v>
      </c>
      <c r="E48" s="4">
        <f>AVERAGEIFS('Tourney History'!C:C,'Tourney History'!B:B,A48)</f>
        <v>26</v>
      </c>
      <c r="F48" s="13">
        <f t="array" ref="F48">MAX(IF('Tourney History'!B:B=A48, 'Tourney History'!C:C))</f>
        <v>26</v>
      </c>
      <c r="G48" s="12">
        <f>COUNTIFS('Tourney History'!B:B,A48,'Tourney History'!D:D, 1)</f>
        <v>1</v>
      </c>
      <c r="H48" s="2">
        <f>COUNTIFS('Tourney History'!B:B,A48,'Tourney History'!D:D, 0)</f>
        <v>0</v>
      </c>
      <c r="I48" s="42">
        <f>LOOKUP(2, 1/('Tourney History'!$B:$B=A48), 'Tourney History'!$AD:$AD)</f>
        <v>1</v>
      </c>
      <c r="J48" s="12">
        <f>SUMIFS('Tourney History'!F:F,'Tourney History'!B:B,A48)</f>
        <v>3</v>
      </c>
      <c r="K48" s="2">
        <f>SUMIFS('Tourney History'!E:E,'Tourney History'!B:B,A48)-J48</f>
        <v>2</v>
      </c>
      <c r="L48" s="42">
        <f>LOOKUP(2, 1/('Tourney History'!$B:$B=A48), 'Tourney History'!$AB:$AB)</f>
        <v>0.6</v>
      </c>
      <c r="M48" s="12">
        <f>SUMIFS('Tourney History'!H:H,'Tourney History'!B:B,A48)</f>
        <v>10</v>
      </c>
      <c r="N48" s="2">
        <f>SUMIFS('Tourney History'!G:G,'Tourney History'!B:B,A48)-M48</f>
        <v>10</v>
      </c>
      <c r="O48" s="42">
        <f>LOOKUP(2, 1/('Tourney History'!$B:$B=A48), 'Tourney History'!$AC:$AC)</f>
        <v>0.5</v>
      </c>
      <c r="P48" s="2">
        <f>COUNTIFS('Tourney History'!$B:$B,$A$48,'Tourney History'!K:K, 1)</f>
        <v>1</v>
      </c>
      <c r="Q48" s="2">
        <f>COUNTIFS('Tourney History'!$B:$B,$A$48,'Tourney History'!L:L, 1)</f>
        <v>0</v>
      </c>
      <c r="R48" s="2">
        <f>COUNTIFS('Tourney History'!$B:$B,$A$48,'Tourney History'!M:M, 1)</f>
        <v>0</v>
      </c>
      <c r="S48" s="2">
        <f>COUNTIFS('Tourney History'!$B:$B,$A$48,'Tourney History'!N:N, 1)</f>
        <v>0</v>
      </c>
      <c r="T48" s="2">
        <f>COUNTIFS('Tourney History'!$B:$B,$A$48,'Tourney History'!O:O, 1)</f>
        <v>1</v>
      </c>
      <c r="U48" s="2">
        <f>COUNTIFS('Tourney History'!$B:$B,$A$48,'Tourney History'!P:P, 1)</f>
        <v>0</v>
      </c>
      <c r="V48" s="2">
        <f>COUNTIFS('Tourney History'!$B:$B,$A$48,'Tourney History'!Q:Q, 1)</f>
        <v>0</v>
      </c>
      <c r="W48" s="2">
        <f>COUNTIFS('Tourney History'!$B:$B,$A$48,'Tourney History'!R:R, 1)</f>
        <v>0</v>
      </c>
      <c r="X48" s="2">
        <f>COUNTIFS('Tourney History'!$B:$B,$A$48,'Tourney History'!S:S, 1)</f>
        <v>0</v>
      </c>
      <c r="Y48" s="2">
        <f>COUNTIFS('Tourney History'!$B:$B,$A$48,'Tourney History'!T:T, 1)</f>
        <v>0</v>
      </c>
      <c r="Z48" s="2">
        <f>COUNTIFS('Tourney History'!$B:$B,$A$48,'Tourney History'!U:U, 1)</f>
        <v>0</v>
      </c>
      <c r="AA48" s="2">
        <f>COUNTIFS('Tourney History'!$B:$B,$A$48,'Tourney History'!V:V, 1)</f>
        <v>0</v>
      </c>
      <c r="AB48" s="2">
        <f>COUNTIFS('Tourney History'!$B:$B,$A$48,'Tourney History'!W:W, 1)</f>
        <v>1</v>
      </c>
      <c r="AC48" s="2">
        <f>COUNTIFS('Tourney History'!$B:$B,$A$48,'Tourney History'!X:X, 1)</f>
        <v>0</v>
      </c>
      <c r="AD48" s="2">
        <f>COUNTIFS('Tourney History'!$B:$B,$A$48,'Tourney History'!Y:Y, 1)</f>
        <v>0</v>
      </c>
      <c r="AE48" s="2">
        <f>COUNTIFS('Tourney History'!$B:$B,$A$48,'Tourney History'!Z:Z, 1)</f>
        <v>0</v>
      </c>
    </row>
    <row r="49" spans="1:31" x14ac:dyDescent="0.25">
      <c r="A49" s="2" t="s">
        <v>49</v>
      </c>
      <c r="B49" s="2" t="s">
        <v>70</v>
      </c>
      <c r="C49" s="2" t="s">
        <v>70</v>
      </c>
      <c r="D49" s="12">
        <f>SUMIFS('Tourney History'!C:C,'Tourney History'!B:B,A49)</f>
        <v>18</v>
      </c>
      <c r="E49" s="4">
        <f>AVERAGEIFS('Tourney History'!C:C,'Tourney History'!B:B,A49)</f>
        <v>9</v>
      </c>
      <c r="F49" s="13">
        <f t="array" ref="F49">MAX(IF('Tourney History'!B:B=A49, 'Tourney History'!C:C))</f>
        <v>12</v>
      </c>
      <c r="G49" s="12">
        <f>COUNTIFS('Tourney History'!B:B,A49,'Tourney History'!D:D, 1)</f>
        <v>1</v>
      </c>
      <c r="H49" s="2">
        <f>COUNTIFS('Tourney History'!B:B,A49,'Tourney History'!D:D, 0)</f>
        <v>1</v>
      </c>
      <c r="I49" s="42">
        <f>LOOKUP(2, 1/('Tourney History'!$B:$B=A49), 'Tourney History'!$AD:$AD)</f>
        <v>0.5</v>
      </c>
      <c r="J49" s="12">
        <f>SUMIFS('Tourney History'!F:F,'Tourney History'!B:B,A49)</f>
        <v>4</v>
      </c>
      <c r="K49" s="2">
        <f>SUMIFS('Tourney History'!E:E,'Tourney History'!B:B,A49)-J49</f>
        <v>5</v>
      </c>
      <c r="L49" s="42">
        <f>LOOKUP(2, 1/('Tourney History'!$B:$B=A49), 'Tourney History'!$AB:$AB)</f>
        <v>0.42499999999999999</v>
      </c>
      <c r="M49" s="12">
        <f>SUMIFS('Tourney History'!H:H,'Tourney History'!B:B,A49)</f>
        <v>18</v>
      </c>
      <c r="N49" s="2">
        <f>SUMIFS('Tourney History'!G:G,'Tourney History'!B:B,A49)-M49</f>
        <v>19</v>
      </c>
      <c r="O49" s="42">
        <f>LOOKUP(2, 1/('Tourney History'!$B:$B=A49), 'Tourney History'!$AC:$AC)</f>
        <v>0.47499999999999998</v>
      </c>
      <c r="P49" s="2">
        <f>COUNTIFS('Tourney History'!$B:$B,$A$49,'Tourney History'!K:K, 1)</f>
        <v>0</v>
      </c>
      <c r="Q49" s="2">
        <f>COUNTIFS('Tourney History'!$B:$B,$A$49,'Tourney History'!L:L, 1)</f>
        <v>0</v>
      </c>
      <c r="R49" s="2">
        <f>COUNTIFS('Tourney History'!$B:$B,$A$49,'Tourney History'!M:M, 1)</f>
        <v>0</v>
      </c>
      <c r="S49" s="2">
        <f>COUNTIFS('Tourney History'!$B:$B,$A$49,'Tourney History'!N:N, 1)</f>
        <v>1</v>
      </c>
      <c r="T49" s="2">
        <f>COUNTIFS('Tourney History'!$B:$B,$A$49,'Tourney History'!O:O, 1)</f>
        <v>1</v>
      </c>
      <c r="U49" s="2">
        <f>COUNTIFS('Tourney History'!$B:$B,$A$49,'Tourney History'!P:P, 1)</f>
        <v>0</v>
      </c>
      <c r="V49" s="2">
        <f>COUNTIFS('Tourney History'!$B:$B,$A$49,'Tourney History'!Q:Q, 1)</f>
        <v>1</v>
      </c>
      <c r="W49" s="2">
        <f>COUNTIFS('Tourney History'!$B:$B,$A$49,'Tourney History'!R:R, 1)</f>
        <v>0</v>
      </c>
      <c r="X49" s="2">
        <f>COUNTIFS('Tourney History'!$B:$B,$A$49,'Tourney History'!S:S, 1)</f>
        <v>0</v>
      </c>
      <c r="Y49" s="2">
        <f>COUNTIFS('Tourney History'!$B:$B,$A$49,'Tourney History'!T:T, 1)</f>
        <v>0</v>
      </c>
      <c r="Z49" s="2">
        <f>COUNTIFS('Tourney History'!$B:$B,$A$49,'Tourney History'!U:U, 1)</f>
        <v>0</v>
      </c>
      <c r="AA49" s="2">
        <f>COUNTIFS('Tourney History'!$B:$B,$A$49,'Tourney History'!V:V, 1)</f>
        <v>0</v>
      </c>
      <c r="AB49" s="2">
        <f>COUNTIFS('Tourney History'!$B:$B,$A$49,'Tourney History'!W:W, 1)</f>
        <v>0</v>
      </c>
      <c r="AC49" s="2">
        <f>COUNTIFS('Tourney History'!$B:$B,$A$49,'Tourney History'!X:X, 1)</f>
        <v>1</v>
      </c>
      <c r="AD49" s="2">
        <f>COUNTIFS('Tourney History'!$B:$B,$A$49,'Tourney History'!Y:Y, 1)</f>
        <v>0</v>
      </c>
      <c r="AE49" s="2">
        <f>COUNTIFS('Tourney History'!$B:$B,$A$49,'Tourney History'!Z:Z, 1)</f>
        <v>0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51"/>
  <sheetViews>
    <sheetView topLeftCell="A321" workbookViewId="0">
      <selection activeCell="AD344" sqref="AD344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252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252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250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252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151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  <row r="328" spans="1:30" x14ac:dyDescent="0.25">
      <c r="A328" s="39">
        <v>46253</v>
      </c>
      <c r="B328" t="s">
        <v>65</v>
      </c>
      <c r="C328">
        <v>22</v>
      </c>
      <c r="D328" s="40">
        <v>1</v>
      </c>
      <c r="E328">
        <v>5</v>
      </c>
      <c r="F328">
        <v>3</v>
      </c>
      <c r="G328">
        <v>20</v>
      </c>
      <c r="H328">
        <v>10</v>
      </c>
      <c r="I328">
        <v>0.6</v>
      </c>
      <c r="J328">
        <v>0.5</v>
      </c>
      <c r="K328">
        <v>1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 s="40">
        <f>AVERAGEIFS($C$2:C328, $B$2:B328, B328)</f>
        <v>21</v>
      </c>
      <c r="AB328" s="40">
        <f>AVERAGEIFS($I$2:I328, $B$2:B328, B328)</f>
        <v>0.5</v>
      </c>
      <c r="AC328" s="40">
        <f>AVERAGEIFS($J$2:J328, $B$2:B328, B328)</f>
        <v>0.45</v>
      </c>
      <c r="AD328" s="40">
        <f>AVERAGEIFS($D$2:D328, $B$2:B328, B328)</f>
        <v>0.5</v>
      </c>
    </row>
    <row r="329" spans="1:30" x14ac:dyDescent="0.25">
      <c r="A329" s="39">
        <v>46253</v>
      </c>
      <c r="B329" t="s">
        <v>21</v>
      </c>
      <c r="C329">
        <v>24</v>
      </c>
      <c r="D329" s="40">
        <v>1</v>
      </c>
      <c r="E329">
        <v>5</v>
      </c>
      <c r="F329">
        <v>3</v>
      </c>
      <c r="G329">
        <v>20</v>
      </c>
      <c r="H329">
        <v>10</v>
      </c>
      <c r="I329">
        <v>0.6</v>
      </c>
      <c r="J329">
        <v>0.5</v>
      </c>
      <c r="K329">
        <v>1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 s="40">
        <f>AVERAGEIFS($C$2:C329, $B$2:B329, B329)</f>
        <v>18.916666666666668</v>
      </c>
      <c r="AB329" s="40">
        <f>AVERAGEIFS($I$2:I329, $B$2:B329, B329)</f>
        <v>0.42083333333333334</v>
      </c>
      <c r="AC329" s="40">
        <f>AVERAGEIFS($J$2:J329, $B$2:B329, B329)</f>
        <v>0.45583333333333331</v>
      </c>
      <c r="AD329" s="40">
        <f>AVERAGEIFS($D$2:D329, $B$2:B329, B329)</f>
        <v>0.5</v>
      </c>
    </row>
    <row r="330" spans="1:30" x14ac:dyDescent="0.25">
      <c r="A330" s="39">
        <v>46253</v>
      </c>
      <c r="B330" t="s">
        <v>1</v>
      </c>
      <c r="C330">
        <v>41</v>
      </c>
      <c r="D330" s="40">
        <v>1</v>
      </c>
      <c r="E330">
        <v>5</v>
      </c>
      <c r="F330">
        <v>3</v>
      </c>
      <c r="G330">
        <v>20</v>
      </c>
      <c r="H330">
        <v>10</v>
      </c>
      <c r="I330">
        <v>0.6</v>
      </c>
      <c r="J330">
        <v>0.5</v>
      </c>
      <c r="K330">
        <v>1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 s="40">
        <f>AVERAGEIFS($C$2:C330, $B$2:B330, B330)</f>
        <v>32.692307692307693</v>
      </c>
      <c r="AB330" s="40">
        <f>AVERAGEIFS($I$2:I330, $B$2:B330, B330)</f>
        <v>0.6153846153846152</v>
      </c>
      <c r="AC330" s="40">
        <f>AVERAGEIFS($J$2:J330, $B$2:B330, B330)</f>
        <v>0.54076923076923067</v>
      </c>
      <c r="AD330" s="40">
        <f>AVERAGEIFS($D$2:D330, $B$2:B330, B330)</f>
        <v>0.76923076923076927</v>
      </c>
    </row>
    <row r="331" spans="1:30" x14ac:dyDescent="0.25">
      <c r="A331" s="39">
        <v>46253</v>
      </c>
      <c r="B331" t="s">
        <v>133</v>
      </c>
      <c r="C331">
        <v>16</v>
      </c>
      <c r="D331" s="40">
        <v>1</v>
      </c>
      <c r="E331">
        <v>5</v>
      </c>
      <c r="F331">
        <v>3</v>
      </c>
      <c r="G331">
        <v>20</v>
      </c>
      <c r="H331">
        <v>10</v>
      </c>
      <c r="I331">
        <v>0.6</v>
      </c>
      <c r="J331">
        <v>0.5</v>
      </c>
      <c r="K331">
        <v>1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 s="40">
        <f>AVERAGEIFS($C$2:C331, $B$2:B331, B331)</f>
        <v>16</v>
      </c>
      <c r="AB331" s="40">
        <f>AVERAGEIFS($I$2:I331, $B$2:B331, B331)</f>
        <v>0.6</v>
      </c>
      <c r="AC331" s="40">
        <f>AVERAGEIFS($J$2:J331, $B$2:B331, B331)</f>
        <v>0.5</v>
      </c>
      <c r="AD331" s="40">
        <f>AVERAGEIFS($D$2:D331, $B$2:B331, B331)</f>
        <v>1</v>
      </c>
    </row>
    <row r="332" spans="1:30" x14ac:dyDescent="0.25">
      <c r="A332" s="39">
        <v>46253</v>
      </c>
      <c r="B332" t="s">
        <v>4</v>
      </c>
      <c r="C332">
        <v>49</v>
      </c>
      <c r="D332" s="40">
        <v>1</v>
      </c>
      <c r="E332">
        <v>5</v>
      </c>
      <c r="F332">
        <v>3</v>
      </c>
      <c r="G332">
        <v>20</v>
      </c>
      <c r="H332">
        <v>10</v>
      </c>
      <c r="I332">
        <v>0.6</v>
      </c>
      <c r="J332">
        <v>0.5</v>
      </c>
      <c r="K332">
        <v>1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0</v>
      </c>
      <c r="Y332">
        <v>0</v>
      </c>
      <c r="Z332">
        <v>0</v>
      </c>
      <c r="AA332" s="40">
        <f>AVERAGEIFS($C$2:C332, $B$2:B332, B332)</f>
        <v>31.666666666666668</v>
      </c>
      <c r="AB332" s="40">
        <f>AVERAGEIFS($I$2:I332, $B$2:B332, B332)</f>
        <v>0.50555555555555554</v>
      </c>
      <c r="AC332" s="40">
        <f>AVERAGEIFS($J$2:J332, $B$2:B332, B332)</f>
        <v>0.49222222222222217</v>
      </c>
      <c r="AD332" s="40">
        <f>AVERAGEIFS($D$2:D332, $B$2:B332, B332)</f>
        <v>0.66666666666666663</v>
      </c>
    </row>
    <row r="333" spans="1:30" x14ac:dyDescent="0.25">
      <c r="A333" s="39">
        <v>46253</v>
      </c>
      <c r="B333" t="s">
        <v>88</v>
      </c>
      <c r="C333">
        <v>26</v>
      </c>
      <c r="D333" s="40">
        <v>1</v>
      </c>
      <c r="E333">
        <v>5</v>
      </c>
      <c r="F333">
        <v>3</v>
      </c>
      <c r="G333">
        <v>20</v>
      </c>
      <c r="H333">
        <v>10</v>
      </c>
      <c r="I333">
        <v>0.6</v>
      </c>
      <c r="J333">
        <v>0.5</v>
      </c>
      <c r="K333">
        <v>1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0</v>
      </c>
      <c r="Y333">
        <v>0</v>
      </c>
      <c r="Z333">
        <v>0</v>
      </c>
      <c r="AA333" s="40">
        <f>AVERAGEIFS($C$2:C333, $B$2:B333, B333)</f>
        <v>26</v>
      </c>
      <c r="AB333" s="40">
        <f>AVERAGEIFS($I$2:I333, $B$2:B333, B333)</f>
        <v>0.6</v>
      </c>
      <c r="AC333" s="40">
        <f>AVERAGEIFS($J$2:J333, $B$2:B333, B333)</f>
        <v>0.5</v>
      </c>
      <c r="AD333" s="40">
        <f>AVERAGEIFS($D$2:D333, $B$2:B333, B333)</f>
        <v>1</v>
      </c>
    </row>
    <row r="334" spans="1:30" x14ac:dyDescent="0.25">
      <c r="A334" s="39">
        <v>46253</v>
      </c>
      <c r="B334" t="s">
        <v>19</v>
      </c>
      <c r="C334">
        <v>25</v>
      </c>
      <c r="D334" s="40">
        <v>0</v>
      </c>
      <c r="E334">
        <v>5</v>
      </c>
      <c r="F334">
        <v>2</v>
      </c>
      <c r="G334">
        <v>20</v>
      </c>
      <c r="H334">
        <v>10</v>
      </c>
      <c r="I334">
        <v>0.4</v>
      </c>
      <c r="J334">
        <v>0.5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1</v>
      </c>
      <c r="Z334">
        <v>0</v>
      </c>
      <c r="AA334" s="40">
        <f>AVERAGEIFS($C$2:C334, $B$2:B334, B334)</f>
        <v>28.875</v>
      </c>
      <c r="AB334" s="40">
        <f>AVERAGEIFS($I$2:I334, $B$2:B334, B334)</f>
        <v>0.40624999999999994</v>
      </c>
      <c r="AC334" s="40">
        <f>AVERAGEIFS($J$2:J334, $B$2:B334, B334)</f>
        <v>0.46625</v>
      </c>
      <c r="AD334" s="40">
        <f>AVERAGEIFS($D$2:D334, $B$2:B334, B334)</f>
        <v>0.125</v>
      </c>
    </row>
    <row r="335" spans="1:30" x14ac:dyDescent="0.25">
      <c r="A335" s="39">
        <v>46253</v>
      </c>
      <c r="B335" t="s">
        <v>23</v>
      </c>
      <c r="C335">
        <v>15</v>
      </c>
      <c r="D335" s="40">
        <v>0</v>
      </c>
      <c r="E335">
        <v>5</v>
      </c>
      <c r="F335">
        <v>2</v>
      </c>
      <c r="G335">
        <v>20</v>
      </c>
      <c r="H335">
        <v>10</v>
      </c>
      <c r="I335">
        <v>0.4</v>
      </c>
      <c r="J335">
        <v>0.5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1</v>
      </c>
      <c r="Z335">
        <v>0</v>
      </c>
      <c r="AA335" s="40">
        <f>AVERAGEIFS($C$2:C335, $B$2:B335, B335)</f>
        <v>13.6875</v>
      </c>
      <c r="AB335" s="40">
        <f>AVERAGEIFS($I$2:I335, $B$2:B335, B335)</f>
        <v>0.59999999999999987</v>
      </c>
      <c r="AC335" s="40">
        <f>AVERAGEIFS($J$2:J335, $B$2:B335, B335)</f>
        <v>0.55687500000000001</v>
      </c>
      <c r="AD335" s="40">
        <f>AVERAGEIFS($D$2:D335, $B$2:B335, B335)</f>
        <v>0.75</v>
      </c>
    </row>
    <row r="336" spans="1:30" x14ac:dyDescent="0.25">
      <c r="A336" s="39">
        <v>46253</v>
      </c>
      <c r="B336" t="s">
        <v>14</v>
      </c>
      <c r="C336">
        <v>43</v>
      </c>
      <c r="D336" s="40">
        <v>0</v>
      </c>
      <c r="E336">
        <v>5</v>
      </c>
      <c r="F336">
        <v>2</v>
      </c>
      <c r="G336">
        <v>20</v>
      </c>
      <c r="H336">
        <v>10</v>
      </c>
      <c r="I336">
        <v>0.4</v>
      </c>
      <c r="J336">
        <v>0.5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1</v>
      </c>
      <c r="Z336">
        <v>0</v>
      </c>
      <c r="AA336" s="40">
        <f>AVERAGEIFS($C$2:C336, $B$2:B336, B336)</f>
        <v>31.5</v>
      </c>
      <c r="AB336" s="40">
        <f>AVERAGEIFS($I$2:I336, $B$2:B336, B336)</f>
        <v>0.42499999999999999</v>
      </c>
      <c r="AC336" s="40">
        <f>AVERAGEIFS($J$2:J336, $B$2:B336, B336)</f>
        <v>0.47</v>
      </c>
      <c r="AD336" s="40">
        <f>AVERAGEIFS($D$2:D336, $B$2:B336, B336)</f>
        <v>0.25</v>
      </c>
    </row>
    <row r="337" spans="1:30" x14ac:dyDescent="0.25">
      <c r="A337" s="39">
        <v>46253</v>
      </c>
      <c r="B337" t="s">
        <v>13</v>
      </c>
      <c r="C337">
        <v>47</v>
      </c>
      <c r="D337" s="40">
        <v>0</v>
      </c>
      <c r="E337">
        <v>5</v>
      </c>
      <c r="F337">
        <v>2</v>
      </c>
      <c r="G337">
        <v>20</v>
      </c>
      <c r="H337">
        <v>10</v>
      </c>
      <c r="I337">
        <v>0.4</v>
      </c>
      <c r="J337">
        <v>0.5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1</v>
      </c>
      <c r="Z337">
        <v>0</v>
      </c>
      <c r="AA337" s="40">
        <f>AVERAGEIFS($C$2:C337, $B$2:B337, B337)</f>
        <v>38.846153846153847</v>
      </c>
      <c r="AB337" s="40">
        <f>AVERAGEIFS($I$2:I337, $B$2:B337, B337)</f>
        <v>0.45769230769230773</v>
      </c>
      <c r="AC337" s="40">
        <f>AVERAGEIFS($J$2:J337, $B$2:B337, B337)</f>
        <v>0.49538461538461537</v>
      </c>
      <c r="AD337" s="40">
        <f>AVERAGEIFS($D$2:D337, $B$2:B337, B337)</f>
        <v>0.46153846153846156</v>
      </c>
    </row>
    <row r="338" spans="1:30" x14ac:dyDescent="0.25">
      <c r="A338" s="39">
        <v>46253</v>
      </c>
      <c r="B338" t="s">
        <v>90</v>
      </c>
      <c r="C338">
        <v>42</v>
      </c>
      <c r="D338" s="40">
        <v>0</v>
      </c>
      <c r="E338">
        <v>5</v>
      </c>
      <c r="F338">
        <v>2</v>
      </c>
      <c r="G338">
        <v>20</v>
      </c>
      <c r="H338">
        <v>10</v>
      </c>
      <c r="I338">
        <v>0.4</v>
      </c>
      <c r="J338">
        <v>0.5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 s="40">
        <f>AVERAGEIFS($C$2:C338, $B$2:B338, B338)</f>
        <v>39.5</v>
      </c>
      <c r="AB338" s="40">
        <f>AVERAGEIFS($I$2:I338, $B$2:B338, B338)</f>
        <v>0.60833333333333328</v>
      </c>
      <c r="AC338" s="40">
        <f>AVERAGEIFS($J$2:J338, $B$2:B338, B338)</f>
        <v>0.56833333333333325</v>
      </c>
      <c r="AD338" s="40">
        <f>AVERAGEIFS($D$2:D338, $B$2:B338, B338)</f>
        <v>0.66666666666666663</v>
      </c>
    </row>
    <row r="339" spans="1:30" x14ac:dyDescent="0.25">
      <c r="A339" s="39">
        <v>46253</v>
      </c>
      <c r="B339" t="s">
        <v>64</v>
      </c>
      <c r="C339">
        <v>4</v>
      </c>
      <c r="D339" s="40">
        <v>0</v>
      </c>
      <c r="E339">
        <v>5</v>
      </c>
      <c r="F339">
        <v>2</v>
      </c>
      <c r="G339">
        <v>20</v>
      </c>
      <c r="H339">
        <v>10</v>
      </c>
      <c r="I339">
        <v>0.4</v>
      </c>
      <c r="J339">
        <v>0.5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 s="40">
        <f>AVERAGEIFS($C$2:C339, $B$2:B339, B339)</f>
        <v>16.600000000000001</v>
      </c>
      <c r="AB339" s="40">
        <f>AVERAGEIFS($I$2:I339, $B$2:B339, B339)</f>
        <v>0.51</v>
      </c>
      <c r="AC339" s="40">
        <f>AVERAGEIFS($J$2:J339, $B$2:B339, B339)</f>
        <v>0.50600000000000001</v>
      </c>
      <c r="AD339" s="40">
        <f>AVERAGEIFS($D$2:D339, $B$2:B339, B339)</f>
        <v>0.5</v>
      </c>
    </row>
    <row r="340" spans="1:30" x14ac:dyDescent="0.25">
      <c r="A340" s="39">
        <v>46253</v>
      </c>
      <c r="B340" t="s">
        <v>120</v>
      </c>
      <c r="C340">
        <v>15</v>
      </c>
      <c r="D340" s="40">
        <v>1</v>
      </c>
      <c r="E340">
        <v>3</v>
      </c>
      <c r="F340">
        <v>3</v>
      </c>
      <c r="G340">
        <v>12</v>
      </c>
      <c r="H340">
        <v>9</v>
      </c>
      <c r="I340">
        <v>1</v>
      </c>
      <c r="J340">
        <v>0.75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1</v>
      </c>
      <c r="Y340">
        <v>0</v>
      </c>
      <c r="Z340">
        <v>0</v>
      </c>
      <c r="AA340" s="40">
        <f>AVERAGEIFS($C$2:C340, $B$2:B340, B340)</f>
        <v>18</v>
      </c>
      <c r="AB340" s="40">
        <f>AVERAGEIFS($I$2:I340, $B$2:B340, B340)</f>
        <v>0.6</v>
      </c>
      <c r="AC340" s="40">
        <f>AVERAGEIFS($J$2:J340, $B$2:B340, B340)</f>
        <v>0.53666666666666663</v>
      </c>
      <c r="AD340" s="40">
        <f>AVERAGEIFS($D$2:D340, $B$2:B340, B340)</f>
        <v>0.33333333333333331</v>
      </c>
    </row>
    <row r="341" spans="1:30" x14ac:dyDescent="0.25">
      <c r="A341" s="39">
        <v>46253</v>
      </c>
      <c r="B341" t="s">
        <v>2</v>
      </c>
      <c r="C341">
        <v>31</v>
      </c>
      <c r="D341" s="40">
        <v>1</v>
      </c>
      <c r="E341">
        <v>3</v>
      </c>
      <c r="F341">
        <v>3</v>
      </c>
      <c r="G341">
        <v>12</v>
      </c>
      <c r="H341">
        <v>9</v>
      </c>
      <c r="I341">
        <v>1</v>
      </c>
      <c r="J341">
        <v>0.75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1</v>
      </c>
      <c r="Y341">
        <v>0</v>
      </c>
      <c r="Z341">
        <v>0</v>
      </c>
      <c r="AA341" s="40">
        <f>AVERAGEIFS($C$2:C341, $B$2:B341, B341)</f>
        <v>39</v>
      </c>
      <c r="AB341" s="40">
        <f>AVERAGEIFS($I$2:I341, $B$2:B341, B341)</f>
        <v>0.55000000000000004</v>
      </c>
      <c r="AC341" s="40">
        <f>AVERAGEIFS($J$2:J341, $B$2:B341, B341)</f>
        <v>0.52700000000000002</v>
      </c>
      <c r="AD341" s="40">
        <f>AVERAGEIFS($D$2:D341, $B$2:B341, B341)</f>
        <v>0.4</v>
      </c>
    </row>
    <row r="342" spans="1:30" x14ac:dyDescent="0.25">
      <c r="A342" s="39">
        <v>46253</v>
      </c>
      <c r="B342" t="s">
        <v>22</v>
      </c>
      <c r="C342">
        <v>16</v>
      </c>
      <c r="D342" s="40">
        <v>1</v>
      </c>
      <c r="E342">
        <v>3</v>
      </c>
      <c r="F342">
        <v>3</v>
      </c>
      <c r="G342">
        <v>12</v>
      </c>
      <c r="H342">
        <v>9</v>
      </c>
      <c r="I342">
        <v>1</v>
      </c>
      <c r="J342">
        <v>0.75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1</v>
      </c>
      <c r="Y342">
        <v>0</v>
      </c>
      <c r="Z342">
        <v>0</v>
      </c>
      <c r="AA342" s="40">
        <f>AVERAGEIFS($C$2:C342, $B$2:B342, B342)</f>
        <v>22.3</v>
      </c>
      <c r="AB342" s="40">
        <f>AVERAGEIFS($I$2:I342, $B$2:B342, B342)</f>
        <v>0.52</v>
      </c>
      <c r="AC342" s="40">
        <f>AVERAGEIFS($J$2:J342, $B$2:B342, B342)</f>
        <v>0.50800000000000001</v>
      </c>
      <c r="AD342" s="40">
        <f>AVERAGEIFS($D$2:D342, $B$2:B342, B342)</f>
        <v>0.4</v>
      </c>
    </row>
    <row r="343" spans="1:30" x14ac:dyDescent="0.25">
      <c r="A343" s="39">
        <v>46253</v>
      </c>
      <c r="B343" t="s">
        <v>113</v>
      </c>
      <c r="C343">
        <v>26</v>
      </c>
      <c r="D343" s="40">
        <v>1</v>
      </c>
      <c r="E343">
        <v>3</v>
      </c>
      <c r="F343">
        <v>3</v>
      </c>
      <c r="G343">
        <v>12</v>
      </c>
      <c r="H343">
        <v>9</v>
      </c>
      <c r="I343">
        <v>1</v>
      </c>
      <c r="J343">
        <v>0.75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1</v>
      </c>
      <c r="Y343">
        <v>0</v>
      </c>
      <c r="Z343">
        <v>0</v>
      </c>
      <c r="AA343" s="40">
        <f>AVERAGEIFS($C$2:C343, $B$2:B343, B343)</f>
        <v>28</v>
      </c>
      <c r="AB343" s="40">
        <f>AVERAGEIFS($I$2:I343, $B$2:B343, B343)</f>
        <v>0.56875000000000009</v>
      </c>
      <c r="AC343" s="40">
        <f>AVERAGEIFS($J$2:J343, $B$2:B343, B343)</f>
        <v>0.52374999999999994</v>
      </c>
      <c r="AD343" s="40">
        <f>AVERAGEIFS($D$2:D343, $B$2:B343, B343)</f>
        <v>0.625</v>
      </c>
    </row>
    <row r="344" spans="1:30" x14ac:dyDescent="0.25">
      <c r="A344" s="39">
        <v>46253</v>
      </c>
      <c r="B344" t="s">
        <v>186</v>
      </c>
      <c r="C344">
        <v>9</v>
      </c>
      <c r="D344" s="40">
        <v>1</v>
      </c>
      <c r="E344">
        <v>3</v>
      </c>
      <c r="F344">
        <v>3</v>
      </c>
      <c r="G344">
        <v>12</v>
      </c>
      <c r="H344">
        <v>9</v>
      </c>
      <c r="I344">
        <v>1</v>
      </c>
      <c r="J344">
        <v>0.75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1</v>
      </c>
      <c r="Y344">
        <v>0</v>
      </c>
      <c r="Z344">
        <v>0</v>
      </c>
      <c r="AA344" s="40">
        <f>AVERAGEIFS($C$2:C344, $B$2:B344, B344)</f>
        <v>9</v>
      </c>
      <c r="AB344" s="40">
        <f>AVERAGEIFS($I$2:I344, $B$2:B344, B344)</f>
        <v>1</v>
      </c>
      <c r="AC344" s="40">
        <f>AVERAGEIFS($J$2:J344, $B$2:B344, B344)</f>
        <v>0.75</v>
      </c>
      <c r="AD344" s="40">
        <f>AVERAGEIFS($D$2:D344, $B$2:B344, B344)</f>
        <v>1</v>
      </c>
    </row>
    <row r="345" spans="1:30" x14ac:dyDescent="0.25">
      <c r="A345" s="39">
        <v>46253</v>
      </c>
      <c r="B345" t="s">
        <v>3</v>
      </c>
      <c r="C345">
        <v>30</v>
      </c>
      <c r="D345" s="40">
        <v>1</v>
      </c>
      <c r="E345">
        <v>3</v>
      </c>
      <c r="F345">
        <v>3</v>
      </c>
      <c r="G345">
        <v>12</v>
      </c>
      <c r="H345">
        <v>9</v>
      </c>
      <c r="I345">
        <v>1</v>
      </c>
      <c r="J345">
        <v>0.75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1</v>
      </c>
      <c r="Y345">
        <v>0</v>
      </c>
      <c r="Z345">
        <v>0</v>
      </c>
      <c r="AA345" s="40">
        <f>AVERAGEIFS($C$2:C345, $B$2:B345, B345)</f>
        <v>30.375</v>
      </c>
      <c r="AB345" s="40">
        <f>AVERAGEIFS($I$2:I345, $B$2:B345, B345)</f>
        <v>0.58125000000000004</v>
      </c>
      <c r="AC345" s="40">
        <f>AVERAGEIFS($J$2:J345, $B$2:B345, B345)</f>
        <v>0.53999999999999992</v>
      </c>
      <c r="AD345" s="40">
        <f>AVERAGEIFS($D$2:D345, $B$2:B345, B345)</f>
        <v>0.75</v>
      </c>
    </row>
    <row r="346" spans="1:30" x14ac:dyDescent="0.25">
      <c r="A346" s="39">
        <v>46253</v>
      </c>
      <c r="B346" t="s">
        <v>18</v>
      </c>
      <c r="C346">
        <v>6</v>
      </c>
      <c r="D346" s="40">
        <v>0</v>
      </c>
      <c r="E346">
        <v>3</v>
      </c>
      <c r="F346">
        <v>0</v>
      </c>
      <c r="G346">
        <v>12</v>
      </c>
      <c r="H346">
        <v>3</v>
      </c>
      <c r="I346">
        <v>0</v>
      </c>
      <c r="J346">
        <v>0.25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 s="40">
        <f>AVERAGEIFS($C$2:C346, $B$2:B346, B346)</f>
        <v>17.615384615384617</v>
      </c>
      <c r="AB346" s="40">
        <f>AVERAGEIFS($I$2:I346, $B$2:B346, B346)</f>
        <v>0.44230769230769229</v>
      </c>
      <c r="AC346" s="40">
        <f>AVERAGEIFS($J$2:J346, $B$2:B346, B346)</f>
        <v>0.48076923076923073</v>
      </c>
      <c r="AD346" s="40">
        <f>AVERAGEIFS($D$2:D346, $B$2:B346, B346)</f>
        <v>0.30769230769230771</v>
      </c>
    </row>
    <row r="347" spans="1:30" x14ac:dyDescent="0.25">
      <c r="A347" s="39">
        <v>46253</v>
      </c>
      <c r="B347" t="s">
        <v>16</v>
      </c>
      <c r="C347">
        <v>24</v>
      </c>
      <c r="D347" s="40">
        <v>0</v>
      </c>
      <c r="E347">
        <v>3</v>
      </c>
      <c r="F347">
        <v>0</v>
      </c>
      <c r="G347">
        <v>12</v>
      </c>
      <c r="H347">
        <v>3</v>
      </c>
      <c r="I347">
        <v>0</v>
      </c>
      <c r="J347">
        <v>0.25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 s="40">
        <f>AVERAGEIFS($C$2:C347, $B$2:B347, B347)</f>
        <v>35.083333333333336</v>
      </c>
      <c r="AB347" s="40">
        <f>AVERAGEIFS($I$2:I347, $B$2:B347, B347)</f>
        <v>0.42083333333333339</v>
      </c>
      <c r="AC347" s="40">
        <f>AVERAGEIFS($J$2:J347, $B$2:B347, B347)</f>
        <v>0.45916666666666667</v>
      </c>
      <c r="AD347" s="40">
        <f>AVERAGEIFS($D$2:D347, $B$2:B347, B347)</f>
        <v>0.33333333333333331</v>
      </c>
    </row>
    <row r="348" spans="1:30" x14ac:dyDescent="0.25">
      <c r="A348" s="39">
        <v>46253</v>
      </c>
      <c r="B348" t="s">
        <v>111</v>
      </c>
      <c r="C348">
        <v>13</v>
      </c>
      <c r="D348" s="40">
        <v>0</v>
      </c>
      <c r="E348">
        <v>3</v>
      </c>
      <c r="F348">
        <v>0</v>
      </c>
      <c r="G348">
        <v>12</v>
      </c>
      <c r="H348">
        <v>3</v>
      </c>
      <c r="I348">
        <v>0</v>
      </c>
      <c r="J348">
        <v>0.25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 s="40">
        <f>AVERAGEIFS($C$2:C348, $B$2:B348, B348)</f>
        <v>15</v>
      </c>
      <c r="AB348" s="40">
        <f>AVERAGEIFS($I$2:I348, $B$2:B348, B348)</f>
        <v>0.26666666666666666</v>
      </c>
      <c r="AC348" s="40">
        <f>AVERAGEIFS($J$2:J348, $B$2:B348, B348)</f>
        <v>0.36999999999999994</v>
      </c>
      <c r="AD348" s="40">
        <f>AVERAGEIFS($D$2:D348, $B$2:B348, B348)</f>
        <v>0</v>
      </c>
    </row>
    <row r="349" spans="1:30" x14ac:dyDescent="0.25">
      <c r="A349" s="39">
        <v>46253</v>
      </c>
      <c r="B349" t="s">
        <v>5</v>
      </c>
      <c r="C349">
        <v>27</v>
      </c>
      <c r="D349" s="40">
        <v>0</v>
      </c>
      <c r="E349">
        <v>3</v>
      </c>
      <c r="F349">
        <v>0</v>
      </c>
      <c r="G349">
        <v>12</v>
      </c>
      <c r="H349">
        <v>3</v>
      </c>
      <c r="I349">
        <v>0</v>
      </c>
      <c r="J349">
        <v>0.25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 s="40">
        <f>AVERAGEIFS($C$2:C349, $B$2:B349, B349)</f>
        <v>29</v>
      </c>
      <c r="AB349" s="40">
        <f>AVERAGEIFS($I$2:I349, $B$2:B349, B349)</f>
        <v>0.49500000000000011</v>
      </c>
      <c r="AC349" s="40">
        <f>AVERAGEIFS($J$2:J349, $B$2:B349, B349)</f>
        <v>0.49199999999999999</v>
      </c>
      <c r="AD349" s="40">
        <f>AVERAGEIFS($D$2:D349, $B$2:B349, B349)</f>
        <v>0.6</v>
      </c>
    </row>
    <row r="350" spans="1:30" x14ac:dyDescent="0.25">
      <c r="A350" s="39">
        <v>46253</v>
      </c>
      <c r="B350" t="s">
        <v>31</v>
      </c>
      <c r="C350">
        <v>22</v>
      </c>
      <c r="D350" s="40">
        <v>0</v>
      </c>
      <c r="E350">
        <v>3</v>
      </c>
      <c r="F350">
        <v>0</v>
      </c>
      <c r="G350">
        <v>12</v>
      </c>
      <c r="H350">
        <v>3</v>
      </c>
      <c r="I350">
        <v>0</v>
      </c>
      <c r="J350">
        <v>0.25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f>AVERAGEIFS($C$2:C350, $B$2:B350, B350)</f>
        <v>22.46153846153846</v>
      </c>
      <c r="AB350" s="40">
        <f>AVERAGEIFS($I$2:I350, $B$2:B350, B350)</f>
        <v>0.42692307692307691</v>
      </c>
      <c r="AC350" s="40">
        <f>AVERAGEIFS($J$2:J350, $B$2:B350, B350)</f>
        <v>0.45615384615384613</v>
      </c>
      <c r="AD350" s="40">
        <f>AVERAGEIFS($D$2:D350, $B$2:B350, B350)</f>
        <v>0.46153846153846156</v>
      </c>
    </row>
    <row r="351" spans="1:30" x14ac:dyDescent="0.25">
      <c r="A351" s="39">
        <v>46253</v>
      </c>
      <c r="B351" t="s">
        <v>119</v>
      </c>
      <c r="C351">
        <v>5</v>
      </c>
      <c r="D351" s="40">
        <v>0</v>
      </c>
      <c r="E351">
        <v>3</v>
      </c>
      <c r="F351">
        <v>0</v>
      </c>
      <c r="G351">
        <v>12</v>
      </c>
      <c r="H351">
        <v>3</v>
      </c>
      <c r="I351">
        <v>0</v>
      </c>
      <c r="J351">
        <v>0.25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23.857142857142858</v>
      </c>
      <c r="AB351" s="40">
        <f>AVERAGEIFS($I$2:I351, $B$2:B351, B351)</f>
        <v>0.52142857142857146</v>
      </c>
      <c r="AC351" s="40">
        <f>AVERAGEIFS($J$2:J351, $B$2:B351, B351)</f>
        <v>0.50857142857142856</v>
      </c>
      <c r="AD351" s="40">
        <f>AVERAGEIFS($D$2:D351, $B$2:B351, B351)</f>
        <v>0.5714285714285714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46" sqref="E46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419</v>
      </c>
      <c r="H2" s="27">
        <f>AVERAGEIFS('BA History'!C:C,'BA History'!B:B,A2)</f>
        <v>12.323529411764707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19</v>
      </c>
      <c r="M2" s="33">
        <f>LOOKUP(2, 1/('BA History'!$B:$B=A2), 'BA History'!$AO:$AO)</f>
        <v>0.44117647058823528</v>
      </c>
      <c r="N2" s="12">
        <f>SUMIFS('BA History'!F:F,'BA History'!B:B,A2)</f>
        <v>69</v>
      </c>
      <c r="O2" s="2">
        <f>SUMIFS('BA History'!E:E,'BA History'!B:B,A2)-N2</f>
        <v>72</v>
      </c>
      <c r="P2" s="33">
        <f>LOOKUP(2, 1/('BA History'!$B:$B=A2), 'BA History'!$AM:$AM)</f>
        <v>0.49264705882352944</v>
      </c>
      <c r="Q2" s="12">
        <f>SUMIFS('BA History'!H:H,'BA History'!B:B,A2)</f>
        <v>291</v>
      </c>
      <c r="R2" s="2">
        <f>SUMIFS('BA History'!G:G,'BA History'!B:B,A2)-Q2</f>
        <v>295</v>
      </c>
      <c r="S2" s="43">
        <f>LOOKUP(2, 1/('BA History'!$B:$B=A2), 'BA History'!$AN:$AN)</f>
        <v>0.49558823529411761</v>
      </c>
      <c r="T2" s="62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8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9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4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989</v>
      </c>
      <c r="H5" s="27">
        <f>AVERAGEIFS('BA History'!C:C,'BA History'!B:B,A5)</f>
        <v>17.051724137931036</v>
      </c>
      <c r="I5" s="27">
        <f t="array" ref="I5">MEDIAN(IF('BA History'!B:B=A5, 'BA History'!C:C))</f>
        <v>15.5</v>
      </c>
      <c r="J5" s="13">
        <f t="array" ref="J5">MAX(IF('BA History'!B:B=A5, 'BA History'!C:C))</f>
        <v>44</v>
      </c>
      <c r="K5" s="12">
        <f>COUNTIFS('BA History'!B:B,A5,'BA History'!D:D, 1)</f>
        <v>31</v>
      </c>
      <c r="L5" s="2">
        <f>COUNTIFS('BA History'!B:B,A5,'BA History'!D:D, 0)</f>
        <v>27</v>
      </c>
      <c r="M5" s="33">
        <f>LOOKUP(2, 1/('BA History'!$B:$B=A5), 'BA History'!$AO:$AO)</f>
        <v>0.53448275862068961</v>
      </c>
      <c r="N5" s="12">
        <f>SUMIFS('BA History'!F:F,'BA History'!B:B,A5)</f>
        <v>121</v>
      </c>
      <c r="O5" s="2">
        <f>SUMIFS('BA History'!E:E,'BA History'!B:B,A5)-N5</f>
        <v>118</v>
      </c>
      <c r="P5" s="33">
        <f>LOOKUP(2, 1/('BA History'!$B:$B=A5), 'BA History'!$AM:$AM)</f>
        <v>0.49568965517241381</v>
      </c>
      <c r="Q5" s="12">
        <f>SUMIFS('BA History'!H:H,'BA History'!B:B,A5)</f>
        <v>494</v>
      </c>
      <c r="R5" s="2">
        <f>SUMIFS('BA History'!G:G,'BA History'!B:B,A5)-Q5</f>
        <v>501</v>
      </c>
      <c r="S5" s="43">
        <f>LOOKUP(2, 1/('BA History'!$B:$B=A5), 'BA History'!$AN:$AN)</f>
        <v>0.49172413793103431</v>
      </c>
      <c r="T5" s="12">
        <f>COUNTIFS('BA History'!$B:$B,$A$5,'BA History'!K:K, 1)</f>
        <v>4</v>
      </c>
      <c r="U5" s="2">
        <f>COUNTIFS('BA History'!$B:$B,$A$5,'BA History'!L:L, 1)</f>
        <v>9</v>
      </c>
      <c r="V5" s="2">
        <f>COUNTIFS('BA History'!$B:$B,$A$5,'BA History'!M:M, 1)</f>
        <v>13</v>
      </c>
      <c r="W5" s="2">
        <f>COUNTIFS('BA History'!$B:$B,$A$5,'BA History'!N:N, 1)</f>
        <v>11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4</v>
      </c>
      <c r="AH5" s="2">
        <f>COUNTIFS('BA History'!$B:$B,$A$5,'BA History'!Y:Y, 1)</f>
        <v>0</v>
      </c>
      <c r="AI5" s="2">
        <f>COUNTIFS('BA History'!$B:$B,$A$5,'BA History'!Z:Z, 1)</f>
        <v>8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10</v>
      </c>
      <c r="AM5" s="2">
        <f>COUNTIFS('BA History'!$B:$B,$A5,'BA History'!AD:AD, 1)</f>
        <v>1</v>
      </c>
      <c r="AN5" s="2">
        <f>COUNTIFS('BA History'!$B:$B,$A$5,'BA History'!AE:AE, 1)</f>
        <v>2</v>
      </c>
      <c r="AO5" s="2">
        <f>COUNTIFS('BA History'!$B:$B,$A$5,'BA History'!AF:AF, 1)</f>
        <v>14</v>
      </c>
      <c r="AP5" s="2">
        <f>COUNTIFS('BA History'!$B:$B,$A$5,'BA History'!AG:AG, 1)</f>
        <v>6</v>
      </c>
      <c r="AQ5" s="2">
        <f>COUNTIFS('BA History'!$B:$B,$A$5,'BA History'!AH:AH, 1)</f>
        <v>11</v>
      </c>
      <c r="AR5" s="2">
        <f>COUNTIFS('BA History'!$B:$B,$A$5,'BA History'!AI:AI, 1)</f>
        <v>10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506</v>
      </c>
      <c r="H7" s="27">
        <f>AVERAGEIFS('BA History'!C:C,'BA History'!B:B,A7)</f>
        <v>10.119999999999999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22</v>
      </c>
      <c r="L7" s="2">
        <f>COUNTIFS('BA History'!B:B,A7,'BA History'!D:D, 0)</f>
        <v>28</v>
      </c>
      <c r="M7" s="33">
        <f>LOOKUP(2, 1/('BA History'!$B:$B=A7), 'BA History'!$AO:$AO)</f>
        <v>0.44</v>
      </c>
      <c r="N7" s="12">
        <f>SUMIFS('BA History'!F:F,'BA History'!B:B,A7)</f>
        <v>97</v>
      </c>
      <c r="O7" s="2">
        <f>SUMIFS('BA History'!E:E,'BA History'!B:B,A7)-N7</f>
        <v>107</v>
      </c>
      <c r="P7" s="33">
        <f>LOOKUP(2, 1/('BA History'!$B:$B=A7), 'BA History'!$AM:$AM)</f>
        <v>0.46460000000000001</v>
      </c>
      <c r="Q7" s="12">
        <f>SUMIFS('BA History'!H:H,'BA History'!B:B,A7)</f>
        <v>423</v>
      </c>
      <c r="R7" s="2">
        <f>SUMIFS('BA History'!G:G,'BA History'!B:B,A7)-Q7</f>
        <v>433</v>
      </c>
      <c r="S7" s="43">
        <f>LOOKUP(2, 1/('BA History'!$B:$B=A7), 'BA History'!$AN:$AN)</f>
        <v>0.49059999999999993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8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4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5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11</v>
      </c>
      <c r="AM7" s="2">
        <f>COUNTIFS('BA History'!$B:$B,$A7,'BA History'!AD:AD, 1)</f>
        <v>0</v>
      </c>
      <c r="AN7" s="2">
        <f>COUNTIFS('BA History'!$B:$B,$A$7,'BA History'!AE:AE, 1)</f>
        <v>3</v>
      </c>
      <c r="AO7" s="2">
        <f>COUNTIFS('BA History'!$B:$B,$A$7,'BA History'!AF:AF, 1)</f>
        <v>11</v>
      </c>
      <c r="AP7" s="2">
        <f>COUNTIFS('BA History'!$B:$B,$A$7,'BA History'!AG:AG, 1)</f>
        <v>6</v>
      </c>
      <c r="AQ7" s="2">
        <f>COUNTIFS('BA History'!$B:$B,$A$7,'BA History'!AH:AH, 1)</f>
        <v>11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43">
        <f>LOOKUP(2, 1/('BA History'!$B:$B=A8), 'BA History'!$AN:$AN)</f>
        <v>0.56285714285714283</v>
      </c>
      <c r="T8" s="1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1317</v>
      </c>
      <c r="H9" s="27">
        <f>AVERAGEIFS('BA History'!C:C,'BA History'!B:B,A9)</f>
        <v>17.328947368421051</v>
      </c>
      <c r="I9" s="27">
        <f t="array" ref="I9">MEDIAN(IF('BA History'!B:B=A9, 'BA History'!C:C))</f>
        <v>16.5</v>
      </c>
      <c r="J9" s="13">
        <f t="array" ref="J9">MAX(IF('BA History'!B:B=A9, 'BA History'!C:C))</f>
        <v>40</v>
      </c>
      <c r="K9" s="12">
        <f>COUNTIFS('BA History'!B:B,A9,'BA History'!D:D, 1)</f>
        <v>36</v>
      </c>
      <c r="L9" s="2">
        <f>COUNTIFS('BA History'!B:B,A9,'BA History'!D:D, 0)</f>
        <v>40</v>
      </c>
      <c r="M9" s="33">
        <f>LOOKUP(2, 1/('BA History'!$B:$B=A9), 'BA History'!$AO:$AO)</f>
        <v>0.47368421052631576</v>
      </c>
      <c r="N9" s="12">
        <f>SUMIFS('BA History'!F:F,'BA History'!B:B,A9)</f>
        <v>144</v>
      </c>
      <c r="O9" s="2">
        <f>SUMIFS('BA History'!E:E,'BA History'!B:B,A9)-N9</f>
        <v>162</v>
      </c>
      <c r="P9" s="33">
        <f>LOOKUP(2, 1/('BA History'!$B:$B=A9), 'BA History'!$AM:$AM)</f>
        <v>0.46184210526315789</v>
      </c>
      <c r="Q9" s="12">
        <f>SUMIFS('BA History'!H:H,'BA History'!B:B,A9)</f>
        <v>612</v>
      </c>
      <c r="R9" s="2">
        <f>SUMIFS('BA History'!G:G,'BA History'!B:B,A9)-Q9</f>
        <v>660</v>
      </c>
      <c r="S9" s="43">
        <f>LOOKUP(2, 1/('BA History'!$B:$B=A9), 'BA History'!$AN:$AN)</f>
        <v>0.47342105263157902</v>
      </c>
      <c r="T9" s="12">
        <f>COUNTIFS('BA History'!$B:$B,$A$9,'BA History'!K:K, 1)</f>
        <v>12</v>
      </c>
      <c r="U9" s="2">
        <f>COUNTIFS('BA History'!$B:$B,$A$9,'BA History'!L:L, 1)</f>
        <v>9</v>
      </c>
      <c r="V9" s="2">
        <f>COUNTIFS('BA History'!$B:$B,$A$9,'BA History'!M:M, 1)</f>
        <v>10</v>
      </c>
      <c r="W9" s="2">
        <f>COUNTIFS('BA History'!$B:$B,$A$9,'BA History'!N:N, 1)</f>
        <v>14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3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5</v>
      </c>
      <c r="AF9" s="2">
        <f>COUNTIFS('BA History'!$B:$B,$A$9,'BA History'!W:W, 1)</f>
        <v>5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10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14</v>
      </c>
      <c r="AM9" s="2">
        <f>COUNTIFS('BA History'!$B:$B,$A9,'BA History'!AD:AD, 1)</f>
        <v>1</v>
      </c>
      <c r="AN9" s="2">
        <f>COUNTIFS('BA History'!$B:$B,$A$9,'BA History'!AE:AE, 1)</f>
        <v>4</v>
      </c>
      <c r="AO9" s="2">
        <f>COUNTIFS('BA History'!$B:$B,$A$9,'BA History'!AF:AF, 1)</f>
        <v>18</v>
      </c>
      <c r="AP9" s="2">
        <f>COUNTIFS('BA History'!$B:$B,$A$9,'BA History'!AG:AG, 1)</f>
        <v>7</v>
      </c>
      <c r="AQ9" s="2">
        <f>COUNTIFS('BA History'!$B:$B,$A$9,'BA History'!AH:AH, 1)</f>
        <v>15</v>
      </c>
      <c r="AR9" s="2">
        <f>COUNTIFS('BA History'!$B:$B,$A$9,'BA History'!AI:AI, 1)</f>
        <v>7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4</v>
      </c>
      <c r="E10" s="2"/>
      <c r="F10" s="2"/>
      <c r="G10" s="12">
        <f>SUMIFS('BA History'!C:C,'BA History'!B:B,A10)</f>
        <v>675</v>
      </c>
      <c r="H10" s="27">
        <f>AVERAGEIFS('BA History'!C:C,'BA History'!B:B,A10)</f>
        <v>21.09375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16</v>
      </c>
      <c r="M10" s="33">
        <f>LOOKUP(2, 1/('BA History'!$B:$B=A10), 'BA History'!$AO:$AO)</f>
        <v>0.5</v>
      </c>
      <c r="N10" s="12">
        <f>SUMIFS('BA History'!F:F,'BA History'!B:B,A10)</f>
        <v>65</v>
      </c>
      <c r="O10" s="2">
        <f>SUMIFS('BA History'!E:E,'BA History'!B:B,A10)-N10</f>
        <v>65</v>
      </c>
      <c r="P10" s="33">
        <f>LOOKUP(2, 1/('BA History'!$B:$B=A10), 'BA History'!$AM:$AM)</f>
        <v>0.49374999999999997</v>
      </c>
      <c r="Q10" s="12">
        <f>SUMIFS('BA History'!H:H,'BA History'!B:B,A10)</f>
        <v>271</v>
      </c>
      <c r="R10" s="2">
        <f>SUMIFS('BA History'!G:G,'BA History'!B:B,A10)-Q10</f>
        <v>268</v>
      </c>
      <c r="S10" s="43">
        <f>LOOKUP(2, 1/('BA History'!$B:$B=A10), 'BA History'!$AN:$AN)</f>
        <v>0.50437500000000002</v>
      </c>
      <c r="T10" s="12">
        <f>COUNTIFS('BA History'!$B:$B,$A$10,'BA History'!K:K, 1)</f>
        <v>6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2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5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8</v>
      </c>
      <c r="AP10" s="2">
        <f>COUNTIFS('BA History'!$B:$B,$A$10,'BA History'!AG:AG, 1)</f>
        <v>2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>
        <v>1</v>
      </c>
      <c r="F11" s="2"/>
      <c r="G11" s="12">
        <f>SUMIFS('BA History'!C:C,'BA History'!B:B,A11)</f>
        <v>283</v>
      </c>
      <c r="H11" s="27">
        <f>AVERAGEIFS('BA History'!C:C,'BA History'!B:B,A11)</f>
        <v>10.481481481481481</v>
      </c>
      <c r="I11" s="27">
        <f t="array" ref="I11">MEDIAN(IF('BA History'!B:B=A11, 'BA History'!C:C))</f>
        <v>11</v>
      </c>
      <c r="J11" s="13">
        <f t="array" ref="J11">MAX(IF('BA History'!B:B=A11, 'BA History'!C:C))</f>
        <v>29</v>
      </c>
      <c r="K11" s="12">
        <f>COUNTIFS('BA History'!B:B,A11,'BA History'!D:D, 1)</f>
        <v>16</v>
      </c>
      <c r="L11" s="2">
        <f>COUNTIFS('BA History'!B:B,A11,'BA History'!D:D, 0)</f>
        <v>11</v>
      </c>
      <c r="M11" s="33">
        <f>LOOKUP(2, 1/('BA History'!$B:$B=A11), 'BA History'!$AO:$AO)</f>
        <v>0.59259259259259256</v>
      </c>
      <c r="N11" s="12">
        <f>SUMIFS('BA History'!F:F,'BA History'!B:B,A11)</f>
        <v>59</v>
      </c>
      <c r="O11" s="2">
        <f>SUMIFS('BA History'!E:E,'BA History'!B:B,A11)-N11</f>
        <v>44</v>
      </c>
      <c r="P11" s="33">
        <f>LOOKUP(2, 1/('BA History'!$B:$B=A11), 'BA History'!$AM:$AM)</f>
        <v>0.58888888888888891</v>
      </c>
      <c r="Q11" s="12">
        <f>SUMIFS('BA History'!H:H,'BA History'!B:B,A11)</f>
        <v>228</v>
      </c>
      <c r="R11" s="2">
        <f>SUMIFS('BA History'!G:G,'BA History'!B:B,A11)-Q11</f>
        <v>203</v>
      </c>
      <c r="S11" s="43">
        <f>LOOKUP(2, 1/('BA History'!$B:$B=A11), 'BA History'!$AN:$AN)</f>
        <v>0.5377777777777778</v>
      </c>
      <c r="T11" s="12">
        <f>COUNTIFS('BA History'!$B:$B,$A$11,'BA History'!K:K, 1)</f>
        <v>5</v>
      </c>
      <c r="U11" s="2">
        <f>COUNTIFS('BA History'!$B:$B,$A$11,'BA History'!L:L, 1)</f>
        <v>1</v>
      </c>
      <c r="V11" s="2">
        <f>COUNTIFS('BA History'!$B:$B,$A$11,'BA History'!M:M, 1)</f>
        <v>8</v>
      </c>
      <c r="W11" s="2">
        <f>COUNTIFS('BA History'!$B:$B,$A$11,'BA History'!N:N, 1)</f>
        <v>10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2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2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4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4</v>
      </c>
      <c r="AM11" s="2">
        <f>COUNTIFS('BA History'!$B:$B,$A11,'BA History'!AD:AD, 1)</f>
        <v>1</v>
      </c>
      <c r="AN11" s="2">
        <f>COUNTIFS('BA History'!$B:$B,$A$11,'BA History'!AE:AE, 1)</f>
        <v>2</v>
      </c>
      <c r="AO11" s="2">
        <f>COUNTIFS('BA History'!$B:$B,$A$11,'BA History'!AF:AF, 1)</f>
        <v>4</v>
      </c>
      <c r="AP11" s="2">
        <f>COUNTIFS('BA History'!$B:$B,$A$11,'BA History'!AG:AG, 1)</f>
        <v>2</v>
      </c>
      <c r="AQ11" s="2">
        <f>COUNTIFS('BA History'!$B:$B,$A$11,'BA History'!AH:AH, 1)</f>
        <v>9</v>
      </c>
      <c r="AR11" s="2">
        <f>COUNTIFS('BA History'!$B:$B,$A$11,'BA History'!AI:AI, 1)</f>
        <v>2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255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2">
        <f>COUNTIFS('BA History'!$B:$B,$A$13,'BA History'!L:L, 1)</f>
        <v>0</v>
      </c>
      <c r="V13" s="2">
        <f>COUNTIFS('BA History'!$B:$B,$A$13,'BA History'!M:M, 1)</f>
        <v>1</v>
      </c>
      <c r="W13" s="2">
        <f>COUNTIFS('BA History'!$B:$B,$A$13,'BA History'!N:N, 1)</f>
        <v>2</v>
      </c>
      <c r="X13" s="2">
        <f>COUNTIFS('BA History'!$B:$B,$A$13,'BA History'!O:O, 1)</f>
        <v>1</v>
      </c>
      <c r="Y13" s="2">
        <f>COUNTIFS('BA History'!$B:$B,$A$13,'BA History'!P:P, 1)</f>
        <v>0</v>
      </c>
      <c r="Z13" s="2">
        <f>COUNTIFS('BA History'!$B:$B,$A$13,'BA History'!Q:Q, 1)</f>
        <v>0</v>
      </c>
      <c r="AA13" s="2">
        <f>COUNTIFS('BA History'!$B:$B,$A$13,'BA History'!R:R, 1)</f>
        <v>0</v>
      </c>
      <c r="AB13" s="2">
        <f>COUNTIFS('BA History'!$B:$B,$A$13,'BA History'!S:S, 1)</f>
        <v>0</v>
      </c>
      <c r="AC13" s="2">
        <f>COUNTIFS('BA History'!$B:$B,$A$13,'BA History'!T:T, 1)</f>
        <v>0</v>
      </c>
      <c r="AD13" s="2">
        <f>COUNTIFS('BA History'!$B:$B,$A$13,'BA History'!U:U, 1)</f>
        <v>0</v>
      </c>
      <c r="AE13" s="2">
        <f>COUNTIFS('BA History'!$B:$B,$A$13,'BA History'!V:V, 1)</f>
        <v>0</v>
      </c>
      <c r="AF13" s="2">
        <f>COUNTIFS('BA History'!$B:$B,$A$13,'BA History'!W:W, 1)</f>
        <v>0</v>
      </c>
      <c r="AG13" s="2">
        <f>COUNTIFS('BA History'!$B:$B,$A$13,'BA History'!X:X, 1)</f>
        <v>0</v>
      </c>
      <c r="AH13" s="2">
        <f>COUNTIFS('BA History'!$B:$B,$A$13,'BA History'!Y:Y, 1)</f>
        <v>0</v>
      </c>
      <c r="AI13" s="2">
        <f>COUNTIFS('BA History'!$B:$B,$A$13,'BA History'!Z:Z, 1)</f>
        <v>1</v>
      </c>
      <c r="AJ13" s="2">
        <f>COUNTIFS('BA History'!$B:$B,$A$13,'BA History'!AA:AA, 1)</f>
        <v>0</v>
      </c>
      <c r="AK13" s="2">
        <f>COUNTIFS('BA History'!$B:$B,$A$13,'BA History'!AB:AB, 1)</f>
        <v>0</v>
      </c>
      <c r="AL13" s="2">
        <f>COUNTIFS('BA History'!$B:$B,$A$13,'BA History'!AC:AC, 1)</f>
        <v>1</v>
      </c>
      <c r="AM13" s="2">
        <f>COUNTIFS('BA History'!$B:$B,$A$13,'BA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0</v>
      </c>
      <c r="AP13" s="2">
        <f>COUNTIFS('BA History'!$B:$B,$A$13,'BA History'!AG:AG, 1)</f>
        <v>0</v>
      </c>
      <c r="AQ13" s="2">
        <f>COUNTIFS('BA History'!$B:$B,$A$13,'BA History'!AH:AH, 1)</f>
        <v>0</v>
      </c>
      <c r="AR13" s="2">
        <f>COUNTIFS('BA History'!$B:$B,$A$13,'BA History'!AI:AI, 1)</f>
        <v>0</v>
      </c>
      <c r="AS13" s="2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431</v>
      </c>
      <c r="H14" s="27">
        <f>AVERAGEIFS('BA History'!C:C,'BA History'!B:B,A14)</f>
        <v>12.676470588235293</v>
      </c>
      <c r="I14" s="27">
        <f t="array" ref="I14">MEDIAN(IF('BA History'!B:B=A14, 'BA History'!C:C))</f>
        <v>12</v>
      </c>
      <c r="J14" s="13">
        <f t="array" ref="J14">MAX(IF('BA History'!B:B=A14, 'BA History'!C:C))</f>
        <v>24</v>
      </c>
      <c r="K14" s="12">
        <f>COUNTIFS('BA History'!B:B,A14,'BA History'!D:D, 1)</f>
        <v>21</v>
      </c>
      <c r="L14" s="2">
        <f>COUNTIFS('BA History'!B:B,A14,'BA History'!D:D, 0)</f>
        <v>13</v>
      </c>
      <c r="M14" s="33">
        <f>LOOKUP(2, 1/('BA History'!$B:$B=A14), 'BA History'!$AO:$AO)</f>
        <v>0.61764705882352944</v>
      </c>
      <c r="N14" s="12">
        <f>SUMIFS('BA History'!F:F,'BA History'!B:B,A14)</f>
        <v>77</v>
      </c>
      <c r="O14" s="2">
        <f>SUMIFS('BA History'!E:E,'BA History'!B:B,A14)-N14</f>
        <v>65</v>
      </c>
      <c r="P14" s="33">
        <f>LOOKUP(2, 1/('BA History'!$B:$B=A14), 'BA History'!$AM:$AM)</f>
        <v>0.54411764705882348</v>
      </c>
      <c r="Q14" s="12">
        <f>SUMIFS('BA History'!H:H,'BA History'!B:B,A14)</f>
        <v>302</v>
      </c>
      <c r="R14" s="2">
        <f>SUMIFS('BA History'!G:G,'BA History'!B:B,A14)-Q14</f>
        <v>287</v>
      </c>
      <c r="S14" s="43">
        <f>LOOKUP(2, 1/('BA History'!$B:$B=A14), 'BA History'!$AN:$AN)</f>
        <v>0.51205882352941179</v>
      </c>
      <c r="T14" s="12">
        <f>COUNTIFS('BA History'!$B:$B,$A$14,'BA History'!K:K, 1)</f>
        <v>4</v>
      </c>
      <c r="U14" s="2">
        <f>COUNTIFS('BA History'!$B:$B,$A$14,'BA History'!L:L, 1)</f>
        <v>3</v>
      </c>
      <c r="V14" s="2">
        <f>COUNTIFS('BA History'!$B:$B,$A$14,'BA History'!M:M, 1)</f>
        <v>8</v>
      </c>
      <c r="W14" s="2">
        <f>COUNTIFS('BA History'!$B:$B,$A$14,'BA History'!N:N, 1)</f>
        <v>7</v>
      </c>
      <c r="X14" s="2">
        <f>COUNTIFS('BA History'!$B:$B,$A$14,'BA History'!O:O, 1)</f>
        <v>2</v>
      </c>
      <c r="Y14" s="2">
        <f>COUNTIFS('BA History'!$B:$B,$A$14,'BA History'!P:P, 1)</f>
        <v>1</v>
      </c>
      <c r="Z14" s="2">
        <f>COUNTIFS('BA History'!$B:$B,$A$14,'BA History'!Q:Q, 1)</f>
        <v>2</v>
      </c>
      <c r="AA14" s="2">
        <f>COUNTIFS('BA History'!$B:$B,$A$14,'BA History'!R:R, 1)</f>
        <v>1</v>
      </c>
      <c r="AB14" s="2">
        <f>COUNTIFS('BA History'!$B:$B,$A$14,'BA History'!S:S, 1)</f>
        <v>1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3</v>
      </c>
      <c r="AF14" s="2">
        <f>COUNTIFS('BA History'!$B:$B,$A$14,'BA History'!W:W, 1)</f>
        <v>2</v>
      </c>
      <c r="AG14" s="2">
        <f>COUNTIFS('BA History'!$B:$B,$A$14,'BA History'!X:X, 1)</f>
        <v>4</v>
      </c>
      <c r="AH14" s="2">
        <f>COUNTIFS('BA History'!$B:$B,$A$14,'BA History'!Y:Y, 1)</f>
        <v>1</v>
      </c>
      <c r="AI14" s="2">
        <f>COUNTIFS('BA History'!$B:$B,$A$14,'BA History'!Z:Z, 1)</f>
        <v>4</v>
      </c>
      <c r="AJ14" s="2">
        <f>COUNTIFS('BA History'!$B:$B,$A14,'BA History'!AA:AA, 1)</f>
        <v>0</v>
      </c>
      <c r="AK14" s="2">
        <f>COUNTIFS('BA History'!$B:$B,$A14,'BA History'!AB:AB, 1)</f>
        <v>1</v>
      </c>
      <c r="AL14" s="2">
        <f>COUNTIFS('BA History'!$B:$B,$A$14,'BA History'!AC:AC, 1)</f>
        <v>8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4</v>
      </c>
      <c r="AP14" s="2">
        <f>COUNTIFS('BA History'!$B:$B,$A$14,'BA History'!AG:AG, 1)</f>
        <v>5</v>
      </c>
      <c r="AQ14" s="2">
        <f>COUNTIFS('BA History'!$B:$B,$A$14,'BA History'!AH:AH, 1)</f>
        <v>7</v>
      </c>
      <c r="AR14" s="2">
        <f>COUNTIFS('BA History'!$B:$B,$A$14,'BA History'!AI:AI, 1)</f>
        <v>9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305</v>
      </c>
      <c r="H15" s="27">
        <f>AVERAGEIFS('BA History'!C:C,'BA History'!B:B,A15)</f>
        <v>12.2</v>
      </c>
      <c r="I15" s="27">
        <f t="array" ref="I15">MEDIAN(IF('BA History'!B:B=A15, 'BA History'!C:C))</f>
        <v>13</v>
      </c>
      <c r="J15" s="13">
        <f t="array" ref="J15">MAX(IF('BA History'!B:B=A15, 'BA History'!C:C))</f>
        <v>21</v>
      </c>
      <c r="K15" s="12">
        <f>COUNTIFS('BA History'!B:B,A15,'BA History'!D:D, 1)</f>
        <v>10</v>
      </c>
      <c r="L15" s="2">
        <f>COUNTIFS('BA History'!B:B,A15,'BA History'!D:D, 0)</f>
        <v>15</v>
      </c>
      <c r="M15" s="33">
        <f>LOOKUP(2, 1/('BA History'!$B:$B=A15), 'BA History'!$AO:$AO)</f>
        <v>0.4</v>
      </c>
      <c r="N15" s="12">
        <f>SUMIFS('BA History'!F:F,'BA History'!B:B,A15)</f>
        <v>42</v>
      </c>
      <c r="O15" s="2">
        <f>SUMIFS('BA History'!E:E,'BA History'!B:B,A15)-N15</f>
        <v>60</v>
      </c>
      <c r="P15" s="33">
        <f>LOOKUP(2, 1/('BA History'!$B:$B=A15), 'BA History'!$AM:$AM)</f>
        <v>0.38200000000000001</v>
      </c>
      <c r="Q15" s="12">
        <f>SUMIFS('BA History'!H:H,'BA History'!B:B,A15)</f>
        <v>197</v>
      </c>
      <c r="R15" s="2">
        <f>SUMIFS('BA History'!G:G,'BA History'!B:B,A15)-Q15</f>
        <v>224</v>
      </c>
      <c r="S15" s="43">
        <f>LOOKUP(2, 1/('BA History'!$B:$B=A15), 'BA History'!$AN:$AN)</f>
        <v>0.44640000000000002</v>
      </c>
      <c r="T15" s="12">
        <f>COUNTIFS('BA History'!$B:$B,$A$15,'BA History'!K:K, 1)</f>
        <v>4</v>
      </c>
      <c r="U15" s="2">
        <f>COUNTIFS('BA History'!$B:$B,$A$15,'BA History'!L:L, 1)</f>
        <v>2</v>
      </c>
      <c r="V15" s="2">
        <f>COUNTIFS('BA History'!$B:$B,$A$15,'BA History'!M:M, 1)</f>
        <v>5</v>
      </c>
      <c r="W15" s="2">
        <f>COUNTIFS('BA History'!$B:$B,$A$15,'BA History'!N:N, 1)</f>
        <v>4</v>
      </c>
      <c r="X15" s="2">
        <f>COUNTIFS('BA History'!$B:$B,$A$15,'BA History'!O:O, 1)</f>
        <v>3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0</v>
      </c>
      <c r="AB15" s="2">
        <f>COUNTIFS('BA History'!$B:$B,$A$15,'BA History'!S:S, 1)</f>
        <v>0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3</v>
      </c>
      <c r="AF15" s="2">
        <f>COUNTIFS('BA History'!$B:$B,$A$15,'BA History'!W:W, 1)</f>
        <v>0</v>
      </c>
      <c r="AG15" s="2">
        <f>COUNTIFS('BA History'!$B:$B,$A$15,'BA History'!X:X, 1)</f>
        <v>1</v>
      </c>
      <c r="AH15" s="2">
        <f>COUNTIFS('BA History'!$B:$B,$A$15,'BA History'!Y:Y, 1)</f>
        <v>0</v>
      </c>
      <c r="AI15" s="2">
        <f>COUNTIFS('BA History'!$B:$B,$A$15,'BA History'!Z:Z, 1)</f>
        <v>1</v>
      </c>
      <c r="AJ15" s="2">
        <f>COUNTIFS('BA History'!$B:$B,$A15,'BA History'!AA:AA, 1)</f>
        <v>0</v>
      </c>
      <c r="AK15" s="2">
        <f>COUNTIFS('BA History'!$B:$B,$A15,'BA History'!AB:AB, 1)</f>
        <v>0</v>
      </c>
      <c r="AL15" s="2">
        <f>COUNTIFS('BA History'!$B:$B,$A$15,'BA History'!AC:AC, 1)</f>
        <v>1</v>
      </c>
      <c r="AM15" s="2">
        <f>COUNTIFS('BA History'!$B:$B,$A15,'BA History'!AD:AD, 1)</f>
        <v>0</v>
      </c>
      <c r="AN15" s="2">
        <f>COUNTIFS('BA History'!$B:$B,$A$15,'BA History'!AE:AE, 1)</f>
        <v>0</v>
      </c>
      <c r="AO15" s="2">
        <f>COUNTIFS('BA History'!$B:$B,$A$15,'BA History'!AF:AF, 1)</f>
        <v>5</v>
      </c>
      <c r="AP15" s="2">
        <f>COUNTIFS('BA History'!$B:$B,$A$15,'BA History'!AG:AG, 1)</f>
        <v>5</v>
      </c>
      <c r="AQ15" s="2">
        <f>COUNTIFS('BA History'!$B:$B,$A$15,'BA History'!AH:AH, 1)</f>
        <v>5</v>
      </c>
      <c r="AR15" s="2">
        <f>COUNTIFS('BA History'!$B:$B,$A$15,'BA History'!AI:AI, 1)</f>
        <v>3</v>
      </c>
      <c r="AS15" s="2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2">
        <f>COUNTIFS('BA History'!$B:$B,$A$16,'BA History'!L:L, 1)</f>
        <v>2</v>
      </c>
      <c r="V16" s="2">
        <f>COUNTIFS('BA History'!$B:$B,$A$16,'BA History'!M:M, 1)</f>
        <v>2</v>
      </c>
      <c r="W16" s="2">
        <f>COUNTIFS('BA History'!$B:$B,$A$16,'BA History'!N:N, 1)</f>
        <v>5</v>
      </c>
      <c r="X16" s="2">
        <f>COUNTIFS('BA History'!$B:$B,$A$16,'BA History'!O:O, 1)</f>
        <v>1</v>
      </c>
      <c r="Y16" s="2">
        <f>COUNTIFS('BA History'!$B:$B,$A$16,'BA History'!P:P, 1)</f>
        <v>0</v>
      </c>
      <c r="Z16" s="2">
        <f>COUNTIFS('BA History'!$B:$B,$A$16,'BA History'!Q:Q, 1)</f>
        <v>1</v>
      </c>
      <c r="AA16" s="2">
        <f>COUNTIFS('BA History'!$B:$B,$A$16,'BA History'!R:R, 1)</f>
        <v>1</v>
      </c>
      <c r="AB16" s="2">
        <f>COUNTIFS('BA History'!$B:$B,$A$16,'BA History'!S:S, 1)</f>
        <v>1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6</v>
      </c>
      <c r="AF16" s="2">
        <f>COUNTIFS('BA History'!$B:$B,$A$16,'BA History'!W:W, 1)</f>
        <v>1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History'!$B:$B,$A16,'BA History'!AB:AB, 1)</f>
        <v>1</v>
      </c>
      <c r="AL16" s="2">
        <f>COUNTIFS('BA History'!$B:$B,$A$16,'BA History'!AC:AC, 1)</f>
        <v>5</v>
      </c>
      <c r="AM16" s="2">
        <f>COUNTIFS('BA History'!$B:$B,$A16,'BA History'!AD:AD, 1)</f>
        <v>0</v>
      </c>
      <c r="AN16" s="2">
        <f>COUNTIFS('BA History'!$B:$B,$A$16,'BA History'!AE:AE, 1)</f>
        <v>2</v>
      </c>
      <c r="AO16" s="2">
        <f>COUNTIFS('BA History'!$B:$B,$A$16,'BA History'!AF:AF, 1)</f>
        <v>6</v>
      </c>
      <c r="AP16" s="2">
        <f>COUNTIFS('BA History'!$B:$B,$A$16,'BA History'!AG:AG, 1)</f>
        <v>3</v>
      </c>
      <c r="AQ16" s="2">
        <f>COUNTIFS('BA History'!$B:$B,$A$16,'BA History'!AH:AH, 1)</f>
        <v>2</v>
      </c>
      <c r="AR16" s="2">
        <f>COUNTIFS('BA History'!$B:$B,$A$16,'BA History'!AI:AI, 1)</f>
        <v>1</v>
      </c>
      <c r="AS16" s="2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2">
        <f>COUNTIFS('BA History'!$B:$B,$A$17,'BA History'!L:L, 1)</f>
        <v>0</v>
      </c>
      <c r="V17" s="2">
        <f>COUNTIFS('BA History'!$B:$B,$A$17,'BA History'!M:M, 1)</f>
        <v>0</v>
      </c>
      <c r="W17" s="2">
        <f>COUNTIFS('BA History'!$B:$B,$A$17,'BA History'!N:N, 1)</f>
        <v>0</v>
      </c>
      <c r="X17" s="2">
        <f>COUNTIFS('BA History'!$B:$B,$A$17,'BA History'!O:O, 1)</f>
        <v>0</v>
      </c>
      <c r="Y17" s="2">
        <f>COUNTIFS('BA History'!$B:$B,$A$17,'BA History'!P:P, 1)</f>
        <v>0</v>
      </c>
      <c r="Z17" s="2">
        <f>COUNTIFS('BA History'!$B:$B,$A$17,'BA History'!Q:Q, 1)</f>
        <v>0</v>
      </c>
      <c r="AA17" s="2">
        <f>COUNTIFS('BA History'!$B:$B,$A$17,'BA History'!R:R, 1)</f>
        <v>0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0</v>
      </c>
      <c r="AF17" s="2">
        <f>COUNTIFS('BA History'!$B:$B,$A$17,'BA History'!W:W, 1)</f>
        <v>0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0</v>
      </c>
      <c r="AL17" s="2">
        <f>COUNTIFS('BA History'!$B:$B,$A$17,'BA History'!AC:AC, 1)</f>
        <v>1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0</v>
      </c>
      <c r="AP17" s="2">
        <f>COUNTIFS('BA History'!$B:$B,$A$17,'BA History'!AG:AG, 1)</f>
        <v>0</v>
      </c>
      <c r="AQ17" s="2">
        <f>COUNTIFS('BA History'!$B:$B,$A$17,'BA History'!AH:AH, 1)</f>
        <v>0</v>
      </c>
      <c r="AR17" s="2">
        <f>COUNTIFS('BA History'!$B:$B,$A$17,'BA History'!AI:AI, 1)</f>
        <v>0</v>
      </c>
      <c r="AS17" s="2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434</v>
      </c>
      <c r="H18" s="27">
        <f>AVERAGEIFS('BA History'!C:C,'BA History'!B:B,A18)</f>
        <v>14.96551724137931</v>
      </c>
      <c r="I18" s="27">
        <f t="array" ref="I18">MEDIAN(IF('BA History'!B:B=A18, 'BA History'!C:C))</f>
        <v>15</v>
      </c>
      <c r="J18" s="13">
        <f t="array" ref="J18">MAX(IF('BA History'!B:B=A18, 'BA History'!C:C))</f>
        <v>37</v>
      </c>
      <c r="K18" s="12">
        <f>COUNTIFS('BA History'!B:B,A18,'BA History'!D:D, 1)</f>
        <v>10</v>
      </c>
      <c r="L18" s="2">
        <f>COUNTIFS('BA History'!B:B,A18,'BA History'!D:D, 0)</f>
        <v>19</v>
      </c>
      <c r="M18" s="33">
        <f>LOOKUP(2, 1/('BA History'!$B:$B=A18), 'BA History'!$AO:$AO)</f>
        <v>0.34482758620689657</v>
      </c>
      <c r="N18" s="12">
        <f>SUMIFS('BA History'!F:F,'BA History'!B:B,A18)</f>
        <v>53</v>
      </c>
      <c r="O18" s="2">
        <f>SUMIFS('BA History'!E:E,'BA History'!B:B,A18)-N18</f>
        <v>71</v>
      </c>
      <c r="P18" s="33">
        <f>LOOKUP(2, 1/('BA History'!$B:$B=A18), 'BA History'!$AM:$AM)</f>
        <v>0.40517241379310343</v>
      </c>
      <c r="Q18" s="12">
        <f>SUMIFS('BA History'!H:H,'BA History'!B:B,A18)</f>
        <v>243</v>
      </c>
      <c r="R18" s="2">
        <f>SUMIFS('BA History'!G:G,'BA History'!B:B,A18)-Q18</f>
        <v>272</v>
      </c>
      <c r="S18" s="43">
        <f>LOOKUP(2, 1/('BA History'!$B:$B=A18), 'BA History'!$AN:$AN)</f>
        <v>0.46310344827586208</v>
      </c>
      <c r="T18" s="12">
        <f>COUNTIFS('BA History'!$B:$B,$A$18,'BA History'!K:K, 1)</f>
        <v>3</v>
      </c>
      <c r="U18" s="2">
        <f>COUNTIFS('BA History'!$B:$B,$A$18,'BA History'!L:L, 1)</f>
        <v>0</v>
      </c>
      <c r="V18" s="2">
        <f>COUNTIFS('BA History'!$B:$B,$A$18,'BA History'!M:M, 1)</f>
        <v>6</v>
      </c>
      <c r="W18" s="2">
        <f>COUNTIFS('BA History'!$B:$B,$A$18,'BA History'!N:N, 1)</f>
        <v>5</v>
      </c>
      <c r="X18" s="2">
        <f>COUNTIFS('BA History'!$B:$B,$A$18,'BA History'!O:O, 1)</f>
        <v>2</v>
      </c>
      <c r="Y18" s="2">
        <f>COUNTIFS('BA History'!$B:$B,$A$18,'BA History'!P:P, 1)</f>
        <v>0</v>
      </c>
      <c r="Z18" s="2">
        <f>COUNTIFS('BA History'!$B:$B,$A$18,'BA History'!Q:Q, 1)</f>
        <v>2</v>
      </c>
      <c r="AA18" s="2">
        <f>COUNTIFS('BA History'!$B:$B,$A$18,'BA History'!R:R, 1)</f>
        <v>1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1</v>
      </c>
      <c r="AF18" s="2">
        <f>COUNTIFS('BA History'!$B:$B,$A$18,'BA History'!W:W, 1)</f>
        <v>3</v>
      </c>
      <c r="AG18" s="2">
        <f>COUNTIFS('BA History'!$B:$B,$A$18,'BA History'!X:X, 1)</f>
        <v>1</v>
      </c>
      <c r="AH18" s="2">
        <f>COUNTIFS('BA History'!$B:$B,$A$18,'BA History'!Y:Y, 1)</f>
        <v>0</v>
      </c>
      <c r="AI18" s="2">
        <f>COUNTIFS('BA History'!$B:$B,$A$18,'BA History'!Z:Z, 1)</f>
        <v>1</v>
      </c>
      <c r="AJ18" s="2">
        <f>COUNTIFS('BA History'!$B:$B,$A18,'BA History'!AA:AA, 1)</f>
        <v>0</v>
      </c>
      <c r="AK18" s="2">
        <f>COUNTIFS('BA History'!$B:$B,$A18,'BA History'!AB:AB, 1)</f>
        <v>1</v>
      </c>
      <c r="AL18" s="2">
        <f>COUNTIFS('BA History'!$B:$B,$A$18,'BA History'!AC:AC, 1)</f>
        <v>7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8</v>
      </c>
      <c r="AP18" s="2">
        <f>COUNTIFS('BA History'!$B:$B,$A$18,'BA History'!AG:AG, 1)</f>
        <v>6</v>
      </c>
      <c r="AQ18" s="2">
        <f>COUNTIFS('BA History'!$B:$B,$A$18,'BA History'!AH:AH, 1)</f>
        <v>1</v>
      </c>
      <c r="AR18" s="2">
        <f>COUNTIFS('BA History'!$B:$B,$A$18,'BA History'!AI:AI, 1)</f>
        <v>4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0</v>
      </c>
      <c r="W19" s="2">
        <f>COUNTIFS('BA History'!$B:$B,$A$19,'BA History'!N:N, 1)</f>
        <v>0</v>
      </c>
      <c r="X19" s="2">
        <f>COUNTIFS('BA History'!$B:$B,$A$19,'BA History'!O:O, 1)</f>
        <v>0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0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0</v>
      </c>
      <c r="AM19" s="2">
        <f>COUNTIFS('BA History'!$B:$B,$A19,'BA History'!AD:AD, 1)</f>
        <v>0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  <c r="AQ19" s="2">
        <f>COUNTIFS('BA History'!$B:$B,$A$19,'BA History'!AH:AH, 1)</f>
        <v>0</v>
      </c>
      <c r="AR19" s="2">
        <f>COUNTIFS('BA History'!$B:$B,$A$20,'BA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2">
        <f>COUNTIFS('BA History'!$B:$B,$A$20,'BA History'!L:L, 1)</f>
        <v>0</v>
      </c>
      <c r="V20" s="2">
        <f>COUNTIFS('BA History'!$B:$B,$A$20,'BA History'!M:M, 1)</f>
        <v>1</v>
      </c>
      <c r="W20" s="2">
        <f>COUNTIFS('BA History'!$B:$B,$A$20,'BA History'!N:N, 1)</f>
        <v>2</v>
      </c>
      <c r="X20" s="2">
        <f>COUNTIFS('BA History'!$B:$B,$A$20,'BA History'!O:O, 1)</f>
        <v>1</v>
      </c>
      <c r="Y20" s="2">
        <f>COUNTIFS('BA History'!$B:$B,$A$20,'BA History'!P:P, 1)</f>
        <v>0</v>
      </c>
      <c r="Z20" s="2">
        <f>COUNTIFS('BA History'!$B:$B,$A$20,'BA History'!Q:Q, 1)</f>
        <v>0</v>
      </c>
      <c r="AA20" s="2">
        <f>COUNTIFS('BA History'!$B:$B,$A$20,'BA History'!R:R, 1)</f>
        <v>0</v>
      </c>
      <c r="AB20" s="2">
        <f>COUNTIFS('BA History'!$B:$B,$A$20,'BA History'!S:S, 1)</f>
        <v>0</v>
      </c>
      <c r="AC20" s="2">
        <f>COUNTIFS('BA History'!$B:$B,$A$20,'BA History'!T:T, 1)</f>
        <v>0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0</v>
      </c>
      <c r="AG20" s="2">
        <f>COUNTIFS('BA History'!$B:$B,$A$20,'BA History'!X:X, 1)</f>
        <v>0</v>
      </c>
      <c r="AH20" s="2">
        <f>COUNTIFS('BA History'!$B:$B,$A$20,'BA History'!Y:Y, 1)</f>
        <v>0</v>
      </c>
      <c r="AI20" s="2">
        <f>COUNTIFS('BA History'!$B:$B,$A$20,'BA History'!Z:Z, 1)</f>
        <v>2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2</v>
      </c>
      <c r="AP20" s="2">
        <f>COUNTIFS('BA History'!$B:$B,$A$20,'BA History'!AG:AG, 1)</f>
        <v>2</v>
      </c>
      <c r="AQ20" s="2">
        <f>COUNTIFS('BA History'!$B:$B,$A$20,'BA History'!AH:AH, 1)</f>
        <v>0</v>
      </c>
      <c r="AR20" s="2">
        <f>COUNTIFS('BA History'!$B:$B,$A$20,'BA History'!AI:AI, 1)</f>
        <v>0</v>
      </c>
      <c r="AS20" s="2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1</v>
      </c>
      <c r="F21" s="2"/>
      <c r="G21" s="12">
        <f>SUMIFS('BA History'!C:C,'BA History'!B:B,A21)</f>
        <v>1137</v>
      </c>
      <c r="H21" s="27">
        <f>AVERAGEIFS('BA History'!C:C,'BA History'!B:B,A21)</f>
        <v>17.765625</v>
      </c>
      <c r="I21" s="27">
        <f t="array" ref="I21">MEDIAN(IF('BA History'!B:B=A21, 'BA History'!C:C))</f>
        <v>18</v>
      </c>
      <c r="J21" s="13">
        <f t="array" ref="J21">MAX(IF('BA History'!B:B=A21, 'BA History'!C:C))</f>
        <v>31</v>
      </c>
      <c r="K21" s="12">
        <f>COUNTIFS('BA History'!B:B,A21,'BA History'!D:D, 1)</f>
        <v>30</v>
      </c>
      <c r="L21" s="2">
        <f>COUNTIFS('BA History'!B:B,A21,'BA History'!D:D, 0)</f>
        <v>34</v>
      </c>
      <c r="M21" s="33">
        <f>LOOKUP(2, 1/('BA History'!$B:$B=A21), 'BA History'!$AO:$AO)</f>
        <v>0.46875</v>
      </c>
      <c r="N21" s="12">
        <f>SUMIFS('BA History'!F:F,'BA History'!B:B,A21)</f>
        <v>123</v>
      </c>
      <c r="O21" s="2">
        <f>SUMIFS('BA History'!E:E,'BA History'!B:B,A21)-N21</f>
        <v>130</v>
      </c>
      <c r="P21" s="33">
        <f>LOOKUP(2, 1/('BA History'!$B:$B=A21), 'BA History'!$AM:$AM)</f>
        <v>0.49031250000000004</v>
      </c>
      <c r="Q21" s="12">
        <f>SUMIFS('BA History'!H:H,'BA History'!B:B,A21)</f>
        <v>532</v>
      </c>
      <c r="R21" s="2">
        <f>SUMIFS('BA History'!G:G,'BA History'!B:B,A21)-Q21</f>
        <v>540</v>
      </c>
      <c r="S21" s="43">
        <f>LOOKUP(2, 1/('BA History'!$B:$B=A21), 'BA History'!$AN:$AN)</f>
        <v>0.50156249999999991</v>
      </c>
      <c r="T21" s="12">
        <f>COUNTIFS('BA History'!$B:$B,$A$21,'BA History'!K:K, 1)</f>
        <v>5</v>
      </c>
      <c r="U21" s="2">
        <f>COUNTIFS('BA History'!$B:$B,$A$21,'BA History'!L:L, 1)</f>
        <v>8</v>
      </c>
      <c r="V21" s="2">
        <f>COUNTIFS('BA History'!$B:$B,$A$21,'BA History'!M:M, 1)</f>
        <v>9</v>
      </c>
      <c r="W21" s="2">
        <f>COUNTIFS('BA History'!$B:$B,$A$21,'BA History'!N:N, 1)</f>
        <v>12</v>
      </c>
      <c r="X21" s="2">
        <f>COUNTIFS('BA History'!$B:$B,$A$21,'BA History'!O:O, 1)</f>
        <v>3</v>
      </c>
      <c r="Y21" s="2">
        <f>COUNTIFS('BA History'!$B:$B,$A$21,'BA History'!P:P, 1)</f>
        <v>2</v>
      </c>
      <c r="Z21" s="2">
        <f>COUNTIFS('BA History'!$B:$B,$A$21,'BA History'!Q:Q, 1)</f>
        <v>5</v>
      </c>
      <c r="AA21" s="2">
        <f>COUNTIFS('BA History'!$B:$B,$A$21,'BA History'!R:R, 1)</f>
        <v>2</v>
      </c>
      <c r="AB21" s="2">
        <f>COUNTIFS('BA History'!$B:$B,$A$21,'BA History'!S:S, 1)</f>
        <v>0</v>
      </c>
      <c r="AC21" s="2">
        <f>COUNTIFS('BA History'!$B:$B,$A$21,'BA History'!T:T, 1)</f>
        <v>1</v>
      </c>
      <c r="AD21" s="2">
        <f>COUNTIFS('BA History'!$B:$B,$A21,'BA History'!U:U, 1)</f>
        <v>0</v>
      </c>
      <c r="AE21" s="2">
        <f>COUNTIFS('BA History'!$B:$B,$A$21,'BA History'!V:V, 1)</f>
        <v>1</v>
      </c>
      <c r="AF21" s="2">
        <f>COUNTIFS('BA History'!$B:$B,$A$21,'BA History'!W:W, 1)</f>
        <v>10</v>
      </c>
      <c r="AG21" s="2">
        <f>COUNTIFS('BA History'!$B:$B,$A$21,'BA History'!X:X, 1)</f>
        <v>3</v>
      </c>
      <c r="AH21" s="2">
        <f>COUNTIFS('BA History'!$B:$B,$A$21,'BA History'!Y:Y, 1)</f>
        <v>1</v>
      </c>
      <c r="AI21" s="2">
        <f>COUNTIFS('BA History'!$B:$B,$A$21,'BA History'!Z:Z, 1)</f>
        <v>5</v>
      </c>
      <c r="AJ21" s="2">
        <f>COUNTIFS('BA History'!$B:$B,$A21,'BA History'!AA:AA, 1)</f>
        <v>0</v>
      </c>
      <c r="AK21" s="2">
        <f>COUNTIFS('BA History'!$B:$B,$A21,'BA History'!AB:AB, 1)</f>
        <v>0</v>
      </c>
      <c r="AL21" s="2">
        <f>COUNTIFS('BA History'!$B:$B,$A$21,'BA History'!AC:AC, 1)</f>
        <v>13</v>
      </c>
      <c r="AM21" s="2">
        <f>COUNTIFS('BA History'!$B:$B,$A21,'BA History'!AD:AD, 1)</f>
        <v>0</v>
      </c>
      <c r="AN21" s="2">
        <f>COUNTIFS('BA History'!$B:$B,$A$21,'BA History'!AE:AE, 1)</f>
        <v>1</v>
      </c>
      <c r="AO21" s="2">
        <f>COUNTIFS('BA History'!$B:$B,$A$21,'BA History'!AF:AF, 1)</f>
        <v>16</v>
      </c>
      <c r="AP21" s="2">
        <f>COUNTIFS('BA History'!$B:$B,$A$21,'BA History'!AG:AG, 1)</f>
        <v>4</v>
      </c>
      <c r="AQ21" s="2">
        <f>COUNTIFS('BA History'!$B:$B,$A$21,'BA History'!AH:AH, 1)</f>
        <v>12</v>
      </c>
      <c r="AR21" s="2">
        <f>COUNTIFS('BA History'!$B:$B,$A$21,'BA History'!AI:AI, 1)</f>
        <v>4</v>
      </c>
      <c r="AS21" s="2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2">
        <f>COUNTIFS('BA History'!$B:$B,$A$22,'BA History'!L:L, 1)</f>
        <v>2</v>
      </c>
      <c r="V22" s="2">
        <f>COUNTIFS('BA History'!$B:$B,$A$22,'BA History'!M:M, 1)</f>
        <v>2</v>
      </c>
      <c r="W22" s="2">
        <f>COUNTIFS('BA History'!$B:$B,$A$22,'BA History'!N:N, 1)</f>
        <v>4</v>
      </c>
      <c r="X22" s="2">
        <f>COUNTIFS('BA History'!$B:$B,$A$22,'BA History'!O:O, 1)</f>
        <v>1</v>
      </c>
      <c r="Y22" s="2">
        <f>COUNTIFS('BA History'!$B:$B,$A$22,'BA History'!P:P, 1)</f>
        <v>0</v>
      </c>
      <c r="Z22" s="2">
        <f>COUNTIFS('BA History'!$B:$B,$A$22,'BA History'!Q:Q, 1)</f>
        <v>1</v>
      </c>
      <c r="AA22" s="2">
        <f>COUNTIFS('BA History'!$B:$B,$A$22,'BA History'!R:R, 1)</f>
        <v>0</v>
      </c>
      <c r="AB22" s="2">
        <f>COUNTIFS('BA History'!$B:$B,$A$22,'BA History'!S:S, 1)</f>
        <v>0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5</v>
      </c>
      <c r="AF22" s="2">
        <f>COUNTIFS('BA History'!$B:$B,$A$22,'BA History'!W:W, 1)</f>
        <v>0</v>
      </c>
      <c r="AG22" s="2">
        <f>COUNTIFS('BA History'!$B:$B,$A$22,'BA History'!X:X, 1)</f>
        <v>1</v>
      </c>
      <c r="AH22" s="2">
        <f>COUNTIFS('BA History'!$B:$B,$A$22,'BA History'!Y:Y, 1)</f>
        <v>0</v>
      </c>
      <c r="AI22" s="2">
        <f>COUNTIFS('BA History'!$B:$B,$A$22,'BA History'!Z:Z, 1)</f>
        <v>1</v>
      </c>
      <c r="AJ22" s="2">
        <f>COUNTIFS('BA History'!$B:$B,$A22,'BA History'!AA:AA, 1)</f>
        <v>0</v>
      </c>
      <c r="AK22" s="2">
        <f>COUNTIFS('BA History'!$B:$B,$A22,'BA History'!AB:AB, 1)</f>
        <v>1</v>
      </c>
      <c r="AL22" s="2">
        <f>COUNTIFS('BA History'!$B:$B,$A$22,'BA History'!AC:AC, 1)</f>
        <v>4</v>
      </c>
      <c r="AM22" s="2">
        <f>COUNTIFS('BA History'!$B:$B,$A22,'BA History'!AD:AD, 1)</f>
        <v>0</v>
      </c>
      <c r="AN22" s="2">
        <f>COUNTIFS('BA History'!$B:$B,$A$22,'BA History'!AE:AE, 1)</f>
        <v>0</v>
      </c>
      <c r="AO22" s="2">
        <f>COUNTIFS('BA History'!$B:$B,$A$22,'BA History'!AF:AF, 1)</f>
        <v>5</v>
      </c>
      <c r="AP22" s="2">
        <f>COUNTIFS('BA History'!$B:$B,$A$22,'BA History'!AG:AG, 1)</f>
        <v>4</v>
      </c>
      <c r="AQ22" s="2">
        <f>COUNTIFS('BA History'!$B:$B,$A$22,'BA History'!AH:AH, 1)</f>
        <v>1</v>
      </c>
      <c r="AR22" s="2">
        <f>COUNTIFS('BA History'!$B:$B,$A$22,'BA History'!AI:AI, 1)</f>
        <v>0</v>
      </c>
      <c r="AS22" s="2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2</v>
      </c>
      <c r="E23" s="2"/>
      <c r="F23" s="2"/>
      <c r="G23" s="12">
        <f>SUMIFS('BA History'!C:C,'BA History'!B:B,A23)</f>
        <v>1258</v>
      </c>
      <c r="H23" s="27">
        <f>AVERAGEIFS('BA History'!C:C,'BA History'!B:B,A23)</f>
        <v>16.773333333333333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45</v>
      </c>
      <c r="L23" s="2">
        <f>COUNTIFS('BA History'!B:B,A23,'BA History'!D:D, 0)</f>
        <v>30</v>
      </c>
      <c r="M23" s="33">
        <f>LOOKUP(2, 1/('BA History'!$B:$B=A23), 'BA History'!$AO:$AO)</f>
        <v>0.6</v>
      </c>
      <c r="N23" s="12">
        <f>SUMIFS('BA History'!F:F,'BA History'!B:B,A23)</f>
        <v>165</v>
      </c>
      <c r="O23" s="2">
        <f>SUMIFS('BA History'!E:E,'BA History'!B:B,A23)-N23</f>
        <v>134</v>
      </c>
      <c r="P23" s="33">
        <f>LOOKUP(2, 1/('BA History'!$B:$B=A23), 'BA History'!$AM:$AM)</f>
        <v>0.55733333333333335</v>
      </c>
      <c r="Q23" s="12">
        <f>SUMIFS('BA History'!H:H,'BA History'!B:B,A23)</f>
        <v>665</v>
      </c>
      <c r="R23" s="2">
        <f>SUMIFS('BA History'!G:G,'BA History'!B:B,A23)-Q23</f>
        <v>580</v>
      </c>
      <c r="S23" s="43">
        <f>LOOKUP(2, 1/('BA History'!$B:$B=A23), 'BA History'!$AN:$AN)</f>
        <v>0.54253333333333353</v>
      </c>
      <c r="T23" s="12">
        <f>COUNTIFS('BA History'!$B:$B,$A$23,'BA History'!K:K, 1)</f>
        <v>9</v>
      </c>
      <c r="U23" s="2">
        <f>COUNTIFS('BA History'!$B:$B,$A$23,'BA History'!L:L, 1)</f>
        <v>5</v>
      </c>
      <c r="V23" s="2">
        <f>COUNTIFS('BA History'!$B:$B,$A$23,'BA History'!M:M, 1)</f>
        <v>20</v>
      </c>
      <c r="W23" s="2">
        <f>COUNTIFS('BA History'!$B:$B,$A$23,'BA History'!N:N, 1)</f>
        <v>21</v>
      </c>
      <c r="X23" s="2">
        <f>COUNTIFS('BA History'!$B:$B,$A$23,'BA History'!O:O, 1)</f>
        <v>3</v>
      </c>
      <c r="Y23" s="2">
        <f>COUNTIFS('BA History'!$B:$B,$A$23,'BA History'!P:P, 1)</f>
        <v>1</v>
      </c>
      <c r="Z23" s="2">
        <f>COUNTIFS('BA History'!$B:$B,$A$23,'BA History'!Q:Q, 1)</f>
        <v>3</v>
      </c>
      <c r="AA23" s="2">
        <f>COUNTIFS('BA History'!$B:$B,$A$23,'BA History'!R:R, 1)</f>
        <v>2</v>
      </c>
      <c r="AB23" s="2">
        <f>COUNTIFS('BA History'!$B:$B,$A$23,'BA History'!S:S, 1)</f>
        <v>2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3</v>
      </c>
      <c r="AF23" s="2">
        <f>COUNTIFS('BA History'!$B:$B,$A$23,'BA History'!W:W, 1)</f>
        <v>6</v>
      </c>
      <c r="AG23" s="2">
        <f>COUNTIFS('BA History'!$B:$B,$A$23,'BA History'!X:X, 1)</f>
        <v>5</v>
      </c>
      <c r="AH23" s="2">
        <f>COUNTIFS('BA History'!$B:$B,$A$23,'BA History'!Y:Y, 1)</f>
        <v>1</v>
      </c>
      <c r="AI23" s="2">
        <f>COUNTIFS('BA History'!$B:$B,$A$23,'BA History'!Z:Z, 1)</f>
        <v>9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14</v>
      </c>
      <c r="AM23" s="2">
        <f>COUNTIFS('BA History'!$B:$B,$A23,'BA History'!AD:AD, 1)</f>
        <v>0</v>
      </c>
      <c r="AN23" s="2">
        <f>COUNTIFS('BA History'!$B:$B,$A$23,'BA History'!AE:AE, 1)</f>
        <v>4</v>
      </c>
      <c r="AO23" s="2">
        <f>COUNTIFS('BA History'!$B:$B,$A$23,'BA History'!AF:AF, 1)</f>
        <v>17</v>
      </c>
      <c r="AP23" s="2">
        <f>COUNTIFS('BA History'!$B:$B,$A$23,'BA History'!AG:AG, 1)</f>
        <v>7</v>
      </c>
      <c r="AQ23" s="2">
        <f>COUNTIFS('BA History'!$B:$B,$A$23,'BA History'!AH:AH, 1)</f>
        <v>15</v>
      </c>
      <c r="AR23" s="2">
        <f>COUNTIFS('BA History'!$B:$B,$A$23,'BA History'!AI:AI, 1)</f>
        <v>16</v>
      </c>
      <c r="AS23" s="2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2">
        <f>COUNTIFS('BA History'!$B:$B,$A$24,'BA History'!L:L, 1)</f>
        <v>0</v>
      </c>
      <c r="V24" s="2">
        <f>COUNTIFS('BA History'!$B:$B,$A$24,'BA History'!M:M, 1)</f>
        <v>0</v>
      </c>
      <c r="W24" s="2">
        <f>COUNTIFS('BA History'!$B:$B,$A$24,'BA History'!N:N, 1)</f>
        <v>0</v>
      </c>
      <c r="X24" s="2">
        <f>COUNTIFS('BA History'!$B:$B,$A$24,'BA History'!O:O, 1)</f>
        <v>0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0</v>
      </c>
      <c r="AB24" s="2">
        <f>COUNTIFS('BA History'!$B:$B,$A$24,'BA History'!S:S, 1)</f>
        <v>0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0</v>
      </c>
      <c r="AF24" s="2">
        <f>COUNTIFS('BA History'!$B:$B,$A$24,'BA History'!W:W, 1)</f>
        <v>0</v>
      </c>
      <c r="AG24" s="2">
        <f>COUNTIFS('BA History'!$B:$B,$A$24,'BA History'!X:X, 1)</f>
        <v>0</v>
      </c>
      <c r="AH24" s="2">
        <f>COUNTIFS('BA History'!$B:$B,$A$24,'BA History'!Y:Y, 1)</f>
        <v>0</v>
      </c>
      <c r="AI24" s="2">
        <f>COUNTIFS('BA History'!$B:$B,$A$24,'BA History'!Z:Z, 1)</f>
        <v>1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3</v>
      </c>
      <c r="AP24" s="2">
        <f>COUNTIFS('BA History'!$B:$B,$A$24,'BA History'!AG:AG, 1)</f>
        <v>0</v>
      </c>
      <c r="AQ24" s="2">
        <f>COUNTIFS('BA History'!$B:$B,$A$24,'BA History'!AH:AH, 1)</f>
        <v>0</v>
      </c>
      <c r="AR24" s="2">
        <f>COUNTIFS('BA History'!$B:$B,$A$24,'BA History'!AI:AI, 1)</f>
        <v>0</v>
      </c>
      <c r="AS24" s="2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232</v>
      </c>
      <c r="C25" s="3" t="s">
        <v>70</v>
      </c>
      <c r="D25" s="1">
        <v>5</v>
      </c>
      <c r="E25" s="1">
        <v>4</v>
      </c>
      <c r="F25" s="1"/>
      <c r="G25" s="12">
        <f>SUMIFS('BA History'!C:C,'BA History'!B:B,A25)</f>
        <v>1758</v>
      </c>
      <c r="H25" s="27">
        <f>AVERAGEIFS('BA History'!C:C,'BA History'!B:B,A25)</f>
        <v>26.238805970149254</v>
      </c>
      <c r="I25" s="27">
        <f t="array" ref="I25">MEDIAN(IF('BA History'!B:B=A25, 'BA History'!C:C))</f>
        <v>25</v>
      </c>
      <c r="J25" s="13">
        <f t="array" ref="J25">MAX(IF('BA History'!B:B=A25, 'BA History'!C:C))</f>
        <v>50</v>
      </c>
      <c r="K25" s="12">
        <f>COUNTIFS('BA History'!B:B,A25,'BA History'!D:D, 1)</f>
        <v>36</v>
      </c>
      <c r="L25" s="2">
        <f>COUNTIFS('BA History'!B:B,A25,'BA History'!D:D, 0)</f>
        <v>31</v>
      </c>
      <c r="M25" s="33">
        <f>LOOKUP(2, 1/('BA History'!$B:$B=A25), 'BA History'!$AO:$AO)</f>
        <v>0.53731343283582089</v>
      </c>
      <c r="N25" s="12">
        <f>SUMIFS('BA History'!F:F,'BA History'!B:B,A25)</f>
        <v>136</v>
      </c>
      <c r="O25" s="2">
        <f>SUMIFS('BA History'!E:E,'BA History'!B:B,A25)-N25</f>
        <v>128</v>
      </c>
      <c r="P25" s="33">
        <f>LOOKUP(2, 1/('BA History'!$B:$B=A25), 'BA History'!$AM:$AM)</f>
        <v>0.51567164179104485</v>
      </c>
      <c r="Q25" s="12">
        <f>SUMIFS('BA History'!H:H,'BA History'!B:B,A25)</f>
        <v>552</v>
      </c>
      <c r="R25" s="2">
        <f>SUMIFS('BA History'!G:G,'BA History'!B:B,A25)-Q25</f>
        <v>541</v>
      </c>
      <c r="S25" s="43">
        <f>LOOKUP(2, 1/('BA History'!$B:$B=A25), 'BA History'!$AN:$AN)</f>
        <v>0.50925373134328378</v>
      </c>
      <c r="T25" s="12">
        <f>COUNTIFS('BA History'!$B:$B,$A$25,'BA History'!K:K, 1)</f>
        <v>5</v>
      </c>
      <c r="U25" s="2">
        <f>COUNTIFS('BA History'!$B:$B,$A$25,'BA History'!L:L, 1)</f>
        <v>7</v>
      </c>
      <c r="V25" s="2">
        <f>COUNTIFS('BA History'!$B:$B,$A$25,'BA History'!M:M, 1)</f>
        <v>13</v>
      </c>
      <c r="W25" s="2">
        <f>COUNTIFS('BA History'!$B:$B,$A$25,'BA History'!N:N, 1)</f>
        <v>16</v>
      </c>
      <c r="X25" s="2">
        <f>COUNTIFS('BA History'!$B:$B,$A$25,'BA History'!O:O, 1)</f>
        <v>4</v>
      </c>
      <c r="Y25" s="2">
        <f>COUNTIFS('BA History'!$B:$B,$A$25,'BA History'!P:P, 1)</f>
        <v>1</v>
      </c>
      <c r="Z25" s="2">
        <f>COUNTIFS('BA History'!$B:$B,$A$25,'BA History'!Q:Q, 1)</f>
        <v>1</v>
      </c>
      <c r="AA25" s="2">
        <f>COUNTIFS('BA History'!$B:$B,$A$25,'BA History'!R:R, 1)</f>
        <v>2</v>
      </c>
      <c r="AB25" s="2">
        <f>COUNTIFS('BA History'!$B:$B,$A$25,'BA History'!S:S, 1)</f>
        <v>3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2</v>
      </c>
      <c r="AF25" s="2">
        <f>COUNTIFS('BA History'!$B:$B,$A$25,'BA History'!W:W, 1)</f>
        <v>6</v>
      </c>
      <c r="AG25" s="2">
        <f>COUNTIFS('BA History'!$B:$B,$A$25,'BA History'!X:X, 1)</f>
        <v>3</v>
      </c>
      <c r="AH25" s="2">
        <f>COUNTIFS('BA History'!$B:$B,$A$25,'BA History'!Y:Y, 1)</f>
        <v>0</v>
      </c>
      <c r="AI25" s="2">
        <f>COUNTIFS('BA History'!$B:$B,$A$25,'BA History'!Z:Z, 1)</f>
        <v>9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14</v>
      </c>
      <c r="AM25" s="2">
        <f>COUNTIFS('BA History'!$B:$B,$A25,'BA History'!AD:AD, 1)</f>
        <v>1</v>
      </c>
      <c r="AN25" s="2">
        <f>COUNTIFS('BA History'!$B:$B,$A$25,'BA History'!AE:AE, 1)</f>
        <v>2</v>
      </c>
      <c r="AO25" s="2">
        <f>COUNTIFS('BA History'!$B:$B,$A$25,'BA History'!AF:AF, 1)</f>
        <v>12</v>
      </c>
      <c r="AP25" s="2">
        <f>COUNTIFS('BA History'!$B:$B,$A$25,'BA History'!AG:AG, 1)</f>
        <v>5</v>
      </c>
      <c r="AQ25" s="2">
        <f>COUNTIFS('BA History'!$B:$B,$A$25,'BA History'!AH:AH, 1)</f>
        <v>18</v>
      </c>
      <c r="AR25" s="2">
        <f>COUNTIFS('BA History'!$B:$B,$A$25,'BA History'!AI:AI, 1)</f>
        <v>10</v>
      </c>
      <c r="AS25" s="2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2">
        <f>COUNTIFS('BA History'!$B:$B,$A$26,'BA History'!L:L, 1)</f>
        <v>1</v>
      </c>
      <c r="V26" s="2">
        <f>COUNTIFS('BA History'!$B:$B,$A$26,'BA History'!M:M, 1)</f>
        <v>0</v>
      </c>
      <c r="W26" s="2">
        <f>COUNTIFS('BA History'!$B:$B,$A$26,'BA History'!N:N, 1)</f>
        <v>0</v>
      </c>
      <c r="X26" s="2">
        <f>COUNTIFS('BA History'!$B:$B,$A$26,'BA History'!O:O, 1)</f>
        <v>0</v>
      </c>
      <c r="Y26" s="2">
        <f>COUNTIFS('BA History'!$B:$B,$A$26,'BA History'!P:P, 1)</f>
        <v>0</v>
      </c>
      <c r="Z26" s="2">
        <f>COUNTIFS('BA History'!$B:$B,$A$26,'BA History'!Q:Q, 1)</f>
        <v>0</v>
      </c>
      <c r="AA26" s="2">
        <f>COUNTIFS('BA History'!$B:$B,$A$26,'BA History'!R:R, 1)</f>
        <v>0</v>
      </c>
      <c r="AB26" s="2">
        <f>COUNTIFS('BA History'!$B:$B,$A$26,'BA History'!S:S, 1)</f>
        <v>0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0</v>
      </c>
      <c r="AF26" s="2">
        <f>COUNTIFS('BA History'!$B:$B,$A$26,'BA History'!W:W, 1)</f>
        <v>0</v>
      </c>
      <c r="AG26" s="2">
        <f>COUNTIFS('BA History'!$B:$B,$A$26,'BA History'!X:X, 1)</f>
        <v>0</v>
      </c>
      <c r="AH26" s="2">
        <f>COUNTIFS('BA History'!$B:$B,$A$26,'BA History'!Y:Y, 1)</f>
        <v>0</v>
      </c>
      <c r="AI26" s="2">
        <f>COUNTIFS('BA History'!$B:$B,$A$26,'BA History'!Z:Z, 1)</f>
        <v>0</v>
      </c>
      <c r="AJ26" s="2">
        <f>COUNTIFS('BA History'!$B:$B,$A26,'BA History'!AA:AA, 1)</f>
        <v>0</v>
      </c>
      <c r="AK26" s="2">
        <f>COUNTIFS('BA History'!$B:$B,$A26,'BA History'!AB:AB, 1)</f>
        <v>0</v>
      </c>
      <c r="AL26" s="2">
        <f>COUNTIFS('BA History'!$B:$B,$A$26,'BA History'!AC:AC, 1)</f>
        <v>0</v>
      </c>
      <c r="AM26" s="2">
        <f>COUNTIFS('BA History'!$B:$B,$A26,'BA History'!AD:AD, 1)</f>
        <v>0</v>
      </c>
      <c r="AN26" s="2">
        <f>COUNTIFS('BA History'!$B:$B,$A$26,'BA History'!AE:AE, 1)</f>
        <v>0</v>
      </c>
      <c r="AO26" s="2">
        <f>COUNTIFS('BA History'!$B:$B,$A$26,'BA History'!AF:AF, 1)</f>
        <v>0</v>
      </c>
      <c r="AP26" s="2">
        <f>COUNTIFS('BA History'!$B:$B,$A$26,'BA History'!AG:AG, 1)</f>
        <v>0</v>
      </c>
      <c r="AQ26" s="2">
        <f>COUNTIFS('BA History'!$B:$B,$A$26,'BA History'!AH:AH, 1)</f>
        <v>0</v>
      </c>
      <c r="AR26" s="2">
        <f>COUNTIFS('BA History'!$B:$B,$A$26,'BA History'!AI:AI, 1)</f>
        <v>0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591</v>
      </c>
      <c r="H27" s="27">
        <f>AVERAGEIFS('BA History'!C:C,'BA History'!B:B,A27)</f>
        <v>16.885714285714286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24</v>
      </c>
      <c r="M27" s="33">
        <f>LOOKUP(2, 1/('BA History'!$B:$B=A27), 'BA History'!$AO:$AO)</f>
        <v>0.31428571428571428</v>
      </c>
      <c r="N27" s="12">
        <f>SUMIFS('BA History'!F:F,'BA History'!B:B,A27)</f>
        <v>59</v>
      </c>
      <c r="O27" s="2">
        <f>SUMIFS('BA History'!E:E,'BA History'!B:B,A27)-N27</f>
        <v>87</v>
      </c>
      <c r="P27" s="33">
        <f>LOOKUP(2, 1/('BA History'!$B:$B=A27), 'BA History'!$AM:$AM)</f>
        <v>0.38714285714285712</v>
      </c>
      <c r="Q27" s="12">
        <f>SUMIFS('BA History'!H:H,'BA History'!B:B,A27)</f>
        <v>273</v>
      </c>
      <c r="R27" s="2">
        <f>SUMIFS('BA History'!G:G,'BA History'!B:B,A27)-Q27</f>
        <v>331</v>
      </c>
      <c r="S27" s="43">
        <f>LOOKUP(2, 1/('BA History'!$B:$B=A27), 'BA History'!$AN:$AN)</f>
        <v>0.43971428571428572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5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8</v>
      </c>
      <c r="AM27" s="2">
        <f>COUNTIFS('BA History'!$B:$B,$A27,'BA History'!AD:AD, 1)</f>
        <v>0</v>
      </c>
      <c r="AN27" s="2">
        <f>COUNTIFS('BA History'!$B:$B,$A$27,'BA History'!AE:AE, 1)</f>
        <v>3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4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438</v>
      </c>
      <c r="H28" s="27">
        <f>AVERAGEIFS('BA History'!C:C,'BA History'!B:B,A28)</f>
        <v>13.272727272727273</v>
      </c>
      <c r="I28" s="27">
        <f t="array" ref="I28">MEDIAN(IF('BA History'!B:B=A28, 'BA History'!C:C))</f>
        <v>13</v>
      </c>
      <c r="J28" s="13">
        <f t="array" ref="J28">MAX(IF('BA History'!B:B=A28, 'BA History'!C:C))</f>
        <v>25</v>
      </c>
      <c r="K28" s="12">
        <f>COUNTIFS('BA History'!B:B,A28,'BA History'!D:D, 1)</f>
        <v>14</v>
      </c>
      <c r="L28" s="2">
        <f>COUNTIFS('BA History'!B:B,A28,'BA History'!D:D, 0)</f>
        <v>19</v>
      </c>
      <c r="M28" s="33">
        <f>LOOKUP(2, 1/('BA History'!$B:$B=A28), 'BA History'!$AO:$AO)</f>
        <v>0.42424242424242425</v>
      </c>
      <c r="N28" s="12">
        <f>SUMIFS('BA History'!F:F,'BA History'!B:B,A28)</f>
        <v>58</v>
      </c>
      <c r="O28" s="2">
        <f>SUMIFS('BA History'!E:E,'BA History'!B:B,A28)-N28</f>
        <v>67</v>
      </c>
      <c r="P28" s="33">
        <f>LOOKUP(2, 1/('BA History'!$B:$B=A28), 'BA History'!$AM:$AM)</f>
        <v>0.47060606060606058</v>
      </c>
      <c r="Q28" s="12">
        <f>SUMIFS('BA History'!H:H,'BA History'!B:B,A28)</f>
        <v>243</v>
      </c>
      <c r="R28" s="2">
        <f>SUMIFS('BA History'!G:G,'BA History'!B:B,A28)-Q28</f>
        <v>266</v>
      </c>
      <c r="S28" s="43">
        <f>LOOKUP(2, 1/('BA History'!$B:$B=A28), 'BA History'!$AN:$AN)</f>
        <v>0.4751515151515151</v>
      </c>
      <c r="T28" s="12">
        <f>COUNTIFS('BA History'!$B:$B,$A$28,'BA History'!K:K, 1)</f>
        <v>3</v>
      </c>
      <c r="U28" s="2">
        <f>COUNTIFS('BA History'!$B:$B,$A$28,'BA History'!L:L, 1)</f>
        <v>4</v>
      </c>
      <c r="V28" s="2">
        <f>COUNTIFS('BA History'!$B:$B,$A$28,'BA History'!M:M, 1)</f>
        <v>4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4</v>
      </c>
      <c r="AQ28" s="2">
        <f>COUNTIFS('BA History'!$B:$B,$A$28,'BA History'!AH:AH, 1)</f>
        <v>6</v>
      </c>
      <c r="AR28" s="2">
        <f>COUNTIFS('BA History'!$B:$B,$A$28,'BA History'!AI:AI, 1)</f>
        <v>2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4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85</v>
      </c>
      <c r="H31" s="27">
        <f>AVERAGEIFS('BA History'!C:C,'BA History'!B:B,A31)</f>
        <v>7.083333333333333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8</v>
      </c>
      <c r="M31" s="33">
        <f>LOOKUP(2, 1/('BA History'!$B:$B=A31), 'BA History'!$AO:$AO)</f>
        <v>0.33333333333333331</v>
      </c>
      <c r="N31" s="12">
        <f>SUMIFS('BA History'!F:F,'BA History'!B:B,A31)</f>
        <v>23</v>
      </c>
      <c r="O31" s="2">
        <f>SUMIFS('BA History'!E:E,'BA History'!B:B,A31)-N31</f>
        <v>28</v>
      </c>
      <c r="P31" s="33">
        <f>LOOKUP(2, 1/('BA History'!$B:$B=A31), 'BA History'!$AM:$AM)</f>
        <v>0.45416666666666666</v>
      </c>
      <c r="Q31" s="12">
        <f>SUMIFS('BA History'!H:H,'BA History'!B:B,A31)</f>
        <v>95</v>
      </c>
      <c r="R31" s="2">
        <f>SUMIFS('BA History'!G:G,'BA History'!B:B,A31)-Q31</f>
        <v>108</v>
      </c>
      <c r="S31" s="43">
        <f>LOOKUP(2, 1/('BA History'!$B:$B=A31), 'BA History'!$AN:$AN)</f>
        <v>0.47750000000000004</v>
      </c>
      <c r="T31" s="12">
        <f>COUNTIFS('BA History'!$B:$B,$A$31,'BA History'!K:K, 1)</f>
        <v>3</v>
      </c>
      <c r="U31" s="2">
        <f>COUNTIFS('BA History'!$B:$B,$A$31,'BA History'!L:L, 1)</f>
        <v>2</v>
      </c>
      <c r="V31" s="2">
        <f>COUNTIFS('BA History'!$B:$B,$A$31,'BA History'!M:M, 1)</f>
        <v>3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>
        <v>1</v>
      </c>
      <c r="E32" s="1"/>
      <c r="F32" s="1"/>
      <c r="G32" s="12">
        <f>SUMIFS('BA History'!C:C,'BA History'!B:B,A32)</f>
        <v>353</v>
      </c>
      <c r="H32" s="27">
        <f>AVERAGEIFS('BA History'!C:C,'BA History'!B:B,A32)</f>
        <v>19.611111111111111</v>
      </c>
      <c r="I32" s="27">
        <f t="array" ref="I32">MEDIAN(IF('BA History'!B:B=A32, 'BA History'!C:C))</f>
        <v>21</v>
      </c>
      <c r="J32" s="13">
        <f t="array" ref="J32">MAX(IF('BA History'!B:B=A32, 'BA History'!C:C))</f>
        <v>27</v>
      </c>
      <c r="K32" s="12">
        <f>COUNTIFS('BA History'!B:B,A32,'BA History'!D:D, 1)</f>
        <v>9</v>
      </c>
      <c r="L32" s="2">
        <f>COUNTIFS('BA History'!B:B,A32,'BA History'!D:D, 0)</f>
        <v>9</v>
      </c>
      <c r="M32" s="33">
        <f>LOOKUP(2, 1/('BA History'!$B:$B=A32), 'BA History'!$AO:$AO)</f>
        <v>0.5</v>
      </c>
      <c r="N32" s="12">
        <f>SUMIFS('BA History'!F:F,'BA History'!B:B,A32)</f>
        <v>38</v>
      </c>
      <c r="O32" s="2">
        <f>SUMIFS('BA History'!E:E,'BA History'!B:B,A32)-N32</f>
        <v>37</v>
      </c>
      <c r="P32" s="33">
        <f>LOOKUP(2, 1/('BA History'!$B:$B=A32), 'BA History'!$AM:$AM)</f>
        <v>0.51388888888888884</v>
      </c>
      <c r="Q32" s="12">
        <f>SUMIFS('BA History'!H:H,'BA History'!B:B,A32)</f>
        <v>161</v>
      </c>
      <c r="R32" s="2">
        <f>SUMIFS('BA History'!G:G,'BA History'!B:B,A32)-Q32</f>
        <v>167</v>
      </c>
      <c r="S32" s="43">
        <f>LOOKUP(2, 1/('BA History'!$B:$B=A32), 'BA History'!$AN:$AN)</f>
        <v>0.49277777777777765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6</v>
      </c>
      <c r="W32" s="2">
        <f>COUNTIFS('BA History'!$B:$B,$A$32,'BA History'!N:N, 1)</f>
        <v>5</v>
      </c>
      <c r="X32" s="2">
        <f>COUNTIFS('BA History'!$B:$B,$A$32,'BA History'!O:O, 1)</f>
        <v>0</v>
      </c>
      <c r="Y32" s="2">
        <f>COUNTIFS('BA History'!$B:$B,$A$32,'BA History'!P:P, 1)</f>
        <v>2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3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3</v>
      </c>
      <c r="AP32" s="2">
        <f>COUNTIFS('BA History'!$B:$B,$A$32,'BA History'!AG:AG, 1)</f>
        <v>4</v>
      </c>
      <c r="AQ32" s="2">
        <f>COUNTIFS('BA History'!$B:$B,$A$32,'BA History'!AH:AH, 1)</f>
        <v>3</v>
      </c>
      <c r="AR32" s="2">
        <f>COUNTIFS('BA History'!$B:$B,$A$32,'BA History'!AI:AI, 1)</f>
        <v>1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183</v>
      </c>
      <c r="H33" s="27">
        <f>AVERAGEIFS('BA History'!C:C,'BA History'!B:B,A33)</f>
        <v>8.7142857142857135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15</v>
      </c>
      <c r="M33" s="33">
        <f>LOOKUP(2, 1/('BA History'!$B:$B=A33), 'BA History'!$AO:$AO)</f>
        <v>0.2857142857142857</v>
      </c>
      <c r="N33" s="12">
        <f>SUMIFS('BA History'!F:F,'BA History'!B:B,A33)</f>
        <v>29</v>
      </c>
      <c r="O33" s="2">
        <f>SUMIFS('BA History'!E:E,'BA History'!B:B,A33)-N33</f>
        <v>55</v>
      </c>
      <c r="P33" s="33">
        <f>LOOKUP(2, 1/('BA History'!$B:$B=A33), 'BA History'!$AM:$AM)</f>
        <v>0.30714285714285716</v>
      </c>
      <c r="Q33" s="12">
        <f>SUMIFS('BA History'!H:H,'BA History'!B:B,A33)</f>
        <v>149</v>
      </c>
      <c r="R33" s="2">
        <f>SUMIFS('BA History'!G:G,'BA History'!B:B,A33)-Q33</f>
        <v>200</v>
      </c>
      <c r="S33" s="43">
        <f>LOOKUP(2, 1/('BA History'!$B:$B=A33), 'BA History'!$AN:$AN)</f>
        <v>0.41619047619047611</v>
      </c>
      <c r="T33" s="12">
        <f>COUNTIFS('BA History'!$B:$B,$A$33,'BA History'!K:K, 1)</f>
        <v>3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6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375</v>
      </c>
      <c r="H34" s="27">
        <f>AVERAGEIFS('BA History'!C:C,'BA History'!B:B,A34)</f>
        <v>12.096774193548388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18</v>
      </c>
      <c r="L34" s="2">
        <f>COUNTIFS('BA History'!B:B,A34,'BA History'!D:D, 0)</f>
        <v>13</v>
      </c>
      <c r="M34" s="33">
        <f>LOOKUP(2, 1/('BA History'!$B:$B=A34), 'BA History'!$AO:$AO)</f>
        <v>0.58064516129032262</v>
      </c>
      <c r="N34" s="12">
        <f>SUMIFS('BA History'!F:F,'BA History'!B:B,A34)</f>
        <v>65</v>
      </c>
      <c r="O34" s="2">
        <f>SUMIFS('BA History'!E:E,'BA History'!B:B,A34)-N34</f>
        <v>60</v>
      </c>
      <c r="P34" s="33">
        <f>LOOKUP(2, 1/('BA History'!$B:$B=A34), 'BA History'!$AM:$AM)</f>
        <v>0.51290322580645153</v>
      </c>
      <c r="Q34" s="12">
        <f>SUMIFS('BA History'!H:H,'BA History'!B:B,A34)</f>
        <v>266</v>
      </c>
      <c r="R34" s="2">
        <f>SUMIFS('BA History'!G:G,'BA History'!B:B,A34)-Q34</f>
        <v>268</v>
      </c>
      <c r="S34" s="43">
        <f>LOOKUP(2, 1/('BA History'!$B:$B=A34), 'BA History'!$AN:$AN)</f>
        <v>0.49677419354838714</v>
      </c>
      <c r="T34" s="1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7</v>
      </c>
      <c r="W34" s="2">
        <f>COUNTIFS('BA History'!$B:$B,$A$34,'BA History'!N:N, 1)</f>
        <v>9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2</v>
      </c>
      <c r="AH34" s="2">
        <f>COUNTIFS('BA History'!$B:$B,$A$34,'BA History'!Y:Y, 1)</f>
        <v>0</v>
      </c>
      <c r="AI34" s="2">
        <f>COUNTIFS('BA History'!$B:$B,$A$34,'BA History'!Z:Z, 1)</f>
        <v>5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8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8</v>
      </c>
      <c r="AP34" s="2">
        <f>COUNTIFS('BA History'!$B:$B,$A$34,'BA History'!AG:AG, 1)</f>
        <v>4</v>
      </c>
      <c r="AQ34" s="2">
        <f>COUNTIFS('BA History'!$B:$B,$A$34,'BA History'!AH:AH, 1)</f>
        <v>4</v>
      </c>
      <c r="AR34" s="2">
        <f>COUNTIFS('BA History'!$B:$B,$A$34,'BA History'!AI:AI, 1)</f>
        <v>5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4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3</v>
      </c>
      <c r="E38" s="2"/>
      <c r="F38" s="2"/>
      <c r="G38" s="12">
        <f>SUMIFS('BA History'!C:C,'BA History'!B:B,A38)</f>
        <v>683</v>
      </c>
      <c r="H38" s="27">
        <f>AVERAGEIFS('BA History'!C:C,'BA History'!B:B,A38)</f>
        <v>17.074999999999999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24</v>
      </c>
      <c r="M38" s="33">
        <f>LOOKUP(2, 1/('BA History'!$B:$B=A38), 'BA History'!$AO:$AO)</f>
        <v>0.4</v>
      </c>
      <c r="N38" s="12">
        <f>SUMIFS('BA History'!F:F,'BA History'!B:B,A38)</f>
        <v>73</v>
      </c>
      <c r="O38" s="2">
        <f>SUMIFS('BA History'!E:E,'BA History'!B:B,A38)-N38</f>
        <v>85</v>
      </c>
      <c r="P38" s="33">
        <f>LOOKUP(2, 1/('BA History'!$B:$B=A38), 'BA History'!$AM:$AM)</f>
        <v>0.46250000000000002</v>
      </c>
      <c r="Q38" s="12">
        <f>SUMIFS('BA History'!H:H,'BA History'!B:B,A38)</f>
        <v>326</v>
      </c>
      <c r="R38" s="2">
        <f>SUMIFS('BA History'!G:G,'BA History'!B:B,A38)-Q38</f>
        <v>351</v>
      </c>
      <c r="S38" s="43">
        <f>LOOKUP(2, 1/('BA History'!$B:$B=A38), 'BA History'!$AN:$AN)</f>
        <v>0.48825000000000002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4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5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5</v>
      </c>
      <c r="AQ38" s="2">
        <f>COUNTIFS('BA History'!$B:$B,$A$38,'BA History'!AH:AH, 1)</f>
        <v>6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5</v>
      </c>
      <c r="E39" s="1">
        <v>2</v>
      </c>
      <c r="F39" s="1"/>
      <c r="G39" s="12">
        <f>SUMIFS('BA History'!C:C,'BA History'!B:B,A39)</f>
        <v>1626</v>
      </c>
      <c r="H39" s="27">
        <f>AVERAGEIFS('BA History'!C:C,'BA History'!B:B,A39)</f>
        <v>24.268656716417912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32</v>
      </c>
      <c r="L39" s="2">
        <f>COUNTIFS('BA History'!B:B,A39,'BA History'!D:D, 0)</f>
        <v>35</v>
      </c>
      <c r="M39" s="33">
        <f>LOOKUP(2, 1/('BA History'!$B:$B=A39), 'BA History'!$AO:$AO)</f>
        <v>0.47761194029850745</v>
      </c>
      <c r="N39" s="12">
        <f>SUMIFS('BA History'!F:F,'BA History'!B:B,A39)</f>
        <v>134</v>
      </c>
      <c r="O39" s="2">
        <f>SUMIFS('BA History'!E:E,'BA History'!B:B,A39)-N39</f>
        <v>134</v>
      </c>
      <c r="P39" s="33">
        <f>LOOKUP(2, 1/('BA History'!$B:$B=A39), 'BA History'!$AM:$AM)</f>
        <v>0.50268656716417903</v>
      </c>
      <c r="Q39" s="12">
        <f>SUMIFS('BA History'!H:H,'BA History'!B:B,A39)</f>
        <v>578</v>
      </c>
      <c r="R39" s="2">
        <f>SUMIFS('BA History'!G:G,'BA History'!B:B,A39)-Q39</f>
        <v>540</v>
      </c>
      <c r="S39" s="43">
        <f>LOOKUP(2, 1/('BA History'!$B:$B=A39), 'BA History'!$AN:$AN)</f>
        <v>0.52552238805970164</v>
      </c>
      <c r="T39" s="12">
        <f>COUNTIFS('BA History'!$B:$B,$A$39,'BA History'!K:K, 1)</f>
        <v>9</v>
      </c>
      <c r="U39" s="2">
        <f>COUNTIFS('BA History'!$B:$B,$A$39,'BA History'!L:L, 1)</f>
        <v>3</v>
      </c>
      <c r="V39" s="2">
        <f>COUNTIFS('BA History'!$B:$B,$A$39,'BA History'!M:M, 1)</f>
        <v>12</v>
      </c>
      <c r="W39" s="2">
        <f>COUNTIFS('BA History'!$B:$B,$A$39,'BA History'!N:N, 1)</f>
        <v>13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8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14</v>
      </c>
      <c r="AM39" s="2">
        <f>COUNTIFS('BA History'!$B:$B,$A39,'BA History'!AD:AD, 1)</f>
        <v>0</v>
      </c>
      <c r="AN39" s="2">
        <f>COUNTIFS('BA History'!$B:$B,$A$39,'BA History'!AE:AE, 1)</f>
        <v>1</v>
      </c>
      <c r="AO39" s="2">
        <f>COUNTIFS('BA History'!$B:$B,$A$39,'BA History'!AF:AF, 1)</f>
        <v>22</v>
      </c>
      <c r="AP39" s="2">
        <f>COUNTIFS('BA History'!$B:$B,$A$39,'BA History'!AG:AG, 1)</f>
        <v>6</v>
      </c>
      <c r="AQ39" s="2">
        <f>COUNTIFS('BA History'!$B:$B,$A$39,'BA History'!AH:AH, 1)</f>
        <v>12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2</v>
      </c>
      <c r="F41" s="1"/>
      <c r="G41" s="12">
        <f>SUMIFS('BA History'!C:C,'BA History'!B:B,A41)</f>
        <v>1007</v>
      </c>
      <c r="H41" s="27">
        <f>AVERAGEIFS('BA History'!C:C,'BA History'!B:B,A41)</f>
        <v>19.365384615384617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31</v>
      </c>
      <c r="L41" s="2">
        <f>COUNTIFS('BA History'!B:B,A41,'BA History'!D:D, 0)</f>
        <v>21</v>
      </c>
      <c r="M41" s="33">
        <f>LOOKUP(2, 1/('BA History'!$B:$B=A41), 'BA History'!$AO:$AO)</f>
        <v>0.59615384615384615</v>
      </c>
      <c r="N41" s="12">
        <f>SUMIFS('BA History'!F:F,'BA History'!B:B,A41)</f>
        <v>113</v>
      </c>
      <c r="O41" s="2">
        <f>SUMIFS('BA History'!E:E,'BA History'!B:B,A41)-N41</f>
        <v>95</v>
      </c>
      <c r="P41" s="33">
        <f>LOOKUP(2, 1/('BA History'!$B:$B=A41), 'BA History'!$AM:$AM)</f>
        <v>0.54365384615384604</v>
      </c>
      <c r="Q41" s="12">
        <f>SUMIFS('BA History'!H:H,'BA History'!B:B,A41)</f>
        <v>452</v>
      </c>
      <c r="R41" s="2">
        <f>SUMIFS('BA History'!G:G,'BA History'!B:B,A41)-Q41</f>
        <v>416</v>
      </c>
      <c r="S41" s="43">
        <f>LOOKUP(2, 1/('BA History'!$B:$B=A41), 'BA History'!$AN:$AN)</f>
        <v>0.52442307692307688</v>
      </c>
      <c r="T41" s="12">
        <f>COUNTIFS('BA History'!$B:$B,$A$41,'BA History'!K:K, 1)</f>
        <v>3</v>
      </c>
      <c r="U41" s="2">
        <f>COUNTIFS('BA History'!$B:$B,$A$41,'BA History'!L:L, 1)</f>
        <v>9</v>
      </c>
      <c r="V41" s="2">
        <f>COUNTIFS('BA History'!$B:$B,$A$41,'BA History'!M:M, 1)</f>
        <v>10</v>
      </c>
      <c r="W41" s="2">
        <f>COUNTIFS('BA History'!$B:$B,$A$41,'BA History'!N:N, 1)</f>
        <v>13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6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7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12</v>
      </c>
      <c r="AM41" s="2">
        <f>COUNTIFS('BA History'!$B:$B,$A41,'BA History'!AD:AD, 1)</f>
        <v>0</v>
      </c>
      <c r="AN41" s="2">
        <f>COUNTIFS('BA History'!$B:$B,$A$41,'BA History'!AE:AE, 1)</f>
        <v>5</v>
      </c>
      <c r="AO41" s="2">
        <f>COUNTIFS('BA History'!$B:$B,$A$41,'BA History'!AF:AF, 1)</f>
        <v>16</v>
      </c>
      <c r="AP41" s="2">
        <f>COUNTIFS('BA History'!$B:$B,$A$41,'BA History'!AG:AG, 1)</f>
        <v>8</v>
      </c>
      <c r="AQ41" s="2">
        <f>COUNTIFS('BA History'!$B:$B,$A$41,'BA History'!AH:AH, 1)</f>
        <v>9</v>
      </c>
      <c r="AR41" s="2">
        <f>COUNTIFS('BA History'!$B:$B,$A$41,'BA History'!AI:AI, 1)</f>
        <v>5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1</v>
      </c>
      <c r="X42" s="2">
        <f>COUNTIFS('BA History'!$B:$B,$A$42,'BA History'!O:O, 1)</f>
        <v>2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2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5</v>
      </c>
      <c r="E44" s="2">
        <v>1</v>
      </c>
      <c r="F44" s="2"/>
      <c r="G44" s="12">
        <f>SUMIFS('BA History'!C:C,'BA History'!B:B,A44)</f>
        <v>1146</v>
      </c>
      <c r="H44" s="27">
        <f>AVERAGEIFS('BA History'!C:C,'BA History'!B:B,A44)</f>
        <v>20.105263157894736</v>
      </c>
      <c r="I44" s="27">
        <f t="array" ref="I44">MEDIAN(IF('BA History'!B:B=A44, 'BA History'!C:C))</f>
        <v>18</v>
      </c>
      <c r="J44" s="13">
        <f t="array" ref="J44">MAX(IF('BA History'!B:B=A44, 'BA History'!C:C))</f>
        <v>43</v>
      </c>
      <c r="K44" s="12">
        <f>COUNTIFS('BA History'!B:B,A44,'BA History'!D:D, 1)</f>
        <v>35</v>
      </c>
      <c r="L44" s="2">
        <f>COUNTIFS('BA History'!B:B,A44,'BA History'!D:D, 0)</f>
        <v>22</v>
      </c>
      <c r="M44" s="33">
        <f>LOOKUP(2, 1/('BA History'!$B:$B=A44), 'BA History'!$AO:$AO)</f>
        <v>0.61403508771929827</v>
      </c>
      <c r="N44" s="12">
        <f>SUMIFS('BA History'!F:F,'BA History'!B:B,A44)</f>
        <v>122</v>
      </c>
      <c r="O44" s="2">
        <f>SUMIFS('BA History'!E:E,'BA History'!B:B,A44)-N44</f>
        <v>107</v>
      </c>
      <c r="P44" s="33">
        <f>LOOKUP(2, 1/('BA History'!$B:$B=A44), 'BA History'!$AM:$AM)</f>
        <v>0.52807017543859647</v>
      </c>
      <c r="Q44" s="12">
        <f>SUMIFS('BA History'!H:H,'BA History'!B:B,A44)</f>
        <v>494</v>
      </c>
      <c r="R44" s="2">
        <f>SUMIFS('BA History'!G:G,'BA History'!B:B,A44)-Q44</f>
        <v>462</v>
      </c>
      <c r="S44" s="43">
        <f>LOOKUP(2, 1/('BA History'!$B:$B=A44), 'BA History'!$AN:$AN)</f>
        <v>0.51859649122807028</v>
      </c>
      <c r="T44" s="12">
        <f>COUNTIFS('BA History'!$B:$B,$A$44,'BA History'!K:K, 1)</f>
        <v>10</v>
      </c>
      <c r="U44" s="2">
        <f>COUNTIFS('BA History'!$B:$B,$A$44,'BA History'!L:L, 1)</f>
        <v>3</v>
      </c>
      <c r="V44" s="2">
        <f>COUNTIFS('BA History'!$B:$B,$A$44,'BA History'!M:M, 1)</f>
        <v>9</v>
      </c>
      <c r="W44" s="2">
        <f>COUNTIFS('BA History'!$B:$B,$A$44,'BA History'!N:N, 1)</f>
        <v>17</v>
      </c>
      <c r="X44" s="2">
        <f>COUNTIFS('BA History'!$B:$B,$A$44,'BA History'!O:O, 1)</f>
        <v>2</v>
      </c>
      <c r="Y44" s="2">
        <f>COUNTIFS('BA History'!$B:$B,$A$44,'BA History'!P:P, 1)</f>
        <v>1</v>
      </c>
      <c r="Z44" s="2">
        <f>COUNTIFS('BA History'!$B:$B,$A$44,'BA History'!Q:Q, 1)</f>
        <v>5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3</v>
      </c>
      <c r="AF44" s="2">
        <f>COUNTIFS('BA History'!$B:$B,$A$44,'BA History'!W:W, 1)</f>
        <v>5</v>
      </c>
      <c r="AG44" s="2">
        <f>COUNTIFS('BA History'!$B:$B,$A$44,'BA History'!X:X, 1)</f>
        <v>2</v>
      </c>
      <c r="AH44" s="2">
        <f>COUNTIFS('BA History'!$B:$B,$A$44,'BA History'!Y:Y, 1)</f>
        <v>0</v>
      </c>
      <c r="AI44" s="2">
        <f>COUNTIFS('BA History'!$B:$B,$A$44,'BA History'!Z:Z, 1)</f>
        <v>10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11</v>
      </c>
      <c r="AM44" s="2">
        <f>COUNTIFS('BA History'!$B:$B,$A44,'BA History'!AD:AD, 1)</f>
        <v>0</v>
      </c>
      <c r="AN44" s="2">
        <f>COUNTIFS('BA History'!$B:$B,$A$44,'BA History'!AE:AE, 1)</f>
        <v>2</v>
      </c>
      <c r="AO44" s="2">
        <f>COUNTIFS('BA History'!$B:$B,$A$44,'BA History'!AF:AF, 1)</f>
        <v>16</v>
      </c>
      <c r="AP44" s="2">
        <f>COUNTIFS('BA History'!$B:$B,$A$44,'BA History'!AG:AG, 1)</f>
        <v>4</v>
      </c>
      <c r="AQ44" s="2">
        <f>COUNTIFS('BA History'!$B:$B,$A$44,'BA History'!AH:AH, 1)</f>
        <v>11</v>
      </c>
      <c r="AR44" s="2">
        <f>COUNTIFS('BA History'!$B:$B,$A$44,'BA History'!AI:AI, 1)</f>
        <v>6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256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2">
        <f>COUNTIFS('BA History'!$B:$B,$A$45,'BA History'!L:L, 1)</f>
        <v>0</v>
      </c>
      <c r="V45" s="2">
        <f>COUNTIFS('BA History'!$B:$B,$A$45,'BA History'!M:M, 1)</f>
        <v>0</v>
      </c>
      <c r="W45" s="2">
        <f>COUNTIFS('BA History'!$B:$B,$A$45,'BA History'!N:N, 1)</f>
        <v>0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0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History'!$B:$B,$A$45,'BA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0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  <c r="AQ45" s="2">
        <f>COUNTIFS('BA History'!$B:$B,$A$45,'BA History'!AH:AH, 1)</f>
        <v>0</v>
      </c>
      <c r="AR45" s="2">
        <f>COUNTIFS('BA History'!$B:$B,$A$45,'BA History'!AI:AI, 1)</f>
        <v>0</v>
      </c>
      <c r="AS45" s="2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>
        <v>1</v>
      </c>
      <c r="F46" s="2"/>
      <c r="G46" s="12">
        <f>SUMIFS('BA History'!C:C,'BA History'!B:B,A46)</f>
        <v>1700</v>
      </c>
      <c r="H46" s="27">
        <f>AVERAGEIFS('BA History'!C:C,'BA History'!B:B,A46)</f>
        <v>18.888888888888889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36</v>
      </c>
      <c r="L46" s="2">
        <f>COUNTIFS('BA History'!B:B,A46,'BA History'!D:D, 0)</f>
        <v>54</v>
      </c>
      <c r="M46" s="33">
        <f>LOOKUP(2, 1/('BA History'!$B:$B=A46), 'BA History'!$AO:$AO)</f>
        <v>0.4</v>
      </c>
      <c r="N46" s="12">
        <f>SUMIFS('BA History'!F:F,'BA History'!B:B,A46)</f>
        <v>173</v>
      </c>
      <c r="O46" s="2">
        <f>SUMIFS('BA History'!E:E,'BA History'!B:B,A46)-N46</f>
        <v>199</v>
      </c>
      <c r="P46" s="33">
        <f>LOOKUP(2, 1/('BA History'!$B:$B=A46), 'BA History'!$AM:$AM)</f>
        <v>0.46444444444444427</v>
      </c>
      <c r="Q46" s="12">
        <f>SUMIFS('BA History'!H:H,'BA History'!B:B,A46)</f>
        <v>739</v>
      </c>
      <c r="R46" s="2">
        <f>SUMIFS('BA History'!G:G,'BA History'!B:B,A46)-Q46</f>
        <v>793</v>
      </c>
      <c r="S46" s="43">
        <f>LOOKUP(2, 1/('BA History'!$B:$B=A46), 'BA History'!$AN:$AN)</f>
        <v>0.47866666666666691</v>
      </c>
      <c r="T46" s="12">
        <f>COUNTIFS('BA History'!$B:$B,$A$46,'BA History'!K:K, 1)</f>
        <v>7</v>
      </c>
      <c r="U46" s="2">
        <f>COUNTIFS('BA History'!$B:$B,$A$46,'BA History'!L:L, 1)</f>
        <v>11</v>
      </c>
      <c r="V46" s="2">
        <f>COUNTIFS('BA History'!$B:$B,$A$46,'BA History'!M:M, 1)</f>
        <v>18</v>
      </c>
      <c r="W46" s="2">
        <f>COUNTIFS('BA History'!$B:$B,$A$46,'BA History'!N:N, 1)</f>
        <v>19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6</v>
      </c>
      <c r="AF46" s="2">
        <f>COUNTIFS('BA History'!$B:$B,$A$46,'BA History'!W:W, 1)</f>
        <v>10</v>
      </c>
      <c r="AG46" s="2">
        <f>COUNTIFS('BA History'!$B:$B,$A$46,'BA History'!X:X, 1)</f>
        <v>3</v>
      </c>
      <c r="AH46" s="2">
        <f>COUNTIFS('BA History'!$B:$B,$A$46,'BA History'!Y:Y, 1)</f>
        <v>1</v>
      </c>
      <c r="AI46" s="2">
        <f>COUNTIFS('BA History'!$B:$B,$A$46,'BA History'!Z:Z, 1)</f>
        <v>9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16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9</v>
      </c>
      <c r="AP46" s="2">
        <f>COUNTIFS('BA History'!$B:$B,$A$46,'BA History'!AG:AG, 1)</f>
        <v>7</v>
      </c>
      <c r="AQ46" s="2">
        <f>COUNTIFS('BA History'!$B:$B,$A$46,'BA History'!AH:AH, 1)</f>
        <v>21</v>
      </c>
      <c r="AR46" s="2">
        <f>COUNTIFS('BA History'!$B:$B,$A$46,'BA History'!AI:AI, 1)</f>
        <v>16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>
        <v>1</v>
      </c>
      <c r="F48" s="2"/>
      <c r="G48" s="12">
        <f>SUMIFS('BA History'!C:C,'BA History'!B:B,A48)</f>
        <v>975</v>
      </c>
      <c r="H48" s="27">
        <f>AVERAGEIFS('BA History'!C:C,'BA History'!B:B,A48)</f>
        <v>15.725806451612904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35</v>
      </c>
      <c r="L48" s="2">
        <f>COUNTIFS('BA History'!B:B,A48,'BA History'!D:D, 0)</f>
        <v>27</v>
      </c>
      <c r="M48" s="33">
        <f>LOOKUP(2, 1/('BA History'!$B:$B=A48), 'BA History'!$AO:$AO)</f>
        <v>0.56451612903225812</v>
      </c>
      <c r="N48" s="12">
        <f>SUMIFS('BA History'!F:F,'BA History'!B:B,A48)</f>
        <v>139</v>
      </c>
      <c r="O48" s="2">
        <f>SUMIFS('BA History'!E:E,'BA History'!B:B,A48)-N48</f>
        <v>115</v>
      </c>
      <c r="P48" s="33">
        <f>LOOKUP(2, 1/('BA History'!$B:$B=A48), 'BA History'!$AM:$AM)</f>
        <v>0.56612903225806455</v>
      </c>
      <c r="Q48" s="12">
        <f>SUMIFS('BA History'!H:H,'BA History'!B:B,A48)</f>
        <v>554</v>
      </c>
      <c r="R48" s="2">
        <f>SUMIFS('BA History'!G:G,'BA History'!B:B,A48)-Q48</f>
        <v>500</v>
      </c>
      <c r="S48" s="43">
        <f>LOOKUP(2, 1/('BA History'!$B:$B=A48), 'BA History'!$AN:$AN)</f>
        <v>0.53741935483870962</v>
      </c>
      <c r="T48" s="12">
        <f>COUNTIFS('BA History'!$B:$B,$A$48,'BA History'!K:K, 1)</f>
        <v>8</v>
      </c>
      <c r="U48" s="2">
        <f>COUNTIFS('BA History'!$B:$B,$A$48,'BA History'!L:L, 1)</f>
        <v>7</v>
      </c>
      <c r="V48" s="2">
        <f>COUNTIFS('BA History'!$B:$B,$A$48,'BA History'!M:M, 1)</f>
        <v>11</v>
      </c>
      <c r="W48" s="2">
        <f>COUNTIFS('BA History'!$B:$B,$A$48,'BA History'!N:N, 1)</f>
        <v>17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1</v>
      </c>
      <c r="AF48" s="2">
        <f>COUNTIFS('BA History'!$B:$B,$A$48,'BA History'!W:W, 1)</f>
        <v>4</v>
      </c>
      <c r="AG48" s="2">
        <f>COUNTIFS('BA History'!$B:$B,$A$48,'BA History'!X:X, 1)</f>
        <v>4</v>
      </c>
      <c r="AH48" s="2">
        <f>COUNTIFS('BA History'!$B:$B,$A$48,'BA History'!Y:Y, 1)</f>
        <v>0</v>
      </c>
      <c r="AI48" s="2">
        <f>COUNTIFS('BA History'!$B:$B,$A$48,'BA History'!Z:Z, 1)</f>
        <v>11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16</v>
      </c>
      <c r="AM48" s="2">
        <f>COUNTIFS('BA History'!$B:$B,$A48,'BA History'!AD:AD, 1)</f>
        <v>1</v>
      </c>
      <c r="AN48" s="2">
        <f>COUNTIFS('BA History'!$B:$B,$A$48,'BA History'!AE:AE, 1)</f>
        <v>0</v>
      </c>
      <c r="AO48" s="2">
        <f>COUNTIFS('BA History'!$B:$B,$A$48,'BA History'!AF:AF, 1)</f>
        <v>18</v>
      </c>
      <c r="AP48" s="2">
        <f>COUNTIFS('BA History'!$B:$B,$A$48,'BA History'!AG:AG, 1)</f>
        <v>1</v>
      </c>
      <c r="AQ48" s="2">
        <f>COUNTIFS('BA History'!$B:$B,$A$48,'BA History'!AH:AH, 1)</f>
        <v>17</v>
      </c>
      <c r="AR48" s="2">
        <f>COUNTIFS('BA History'!$B:$B,$A$48,'BA History'!AI:AI, 1)</f>
        <v>13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971</v>
      </c>
      <c r="H49" s="27">
        <f>AVERAGEIFS('BA History'!C:C,'BA History'!B:B,A49)</f>
        <v>19.816326530612244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26</v>
      </c>
      <c r="L49" s="2">
        <f>COUNTIFS('BA History'!B:B,A49,'BA History'!D:D, 0)</f>
        <v>23</v>
      </c>
      <c r="M49" s="33">
        <f>LOOKUP(2, 1/('BA History'!$B:$B=A49), 'BA History'!$AO:$AO)</f>
        <v>0.53061224489795922</v>
      </c>
      <c r="N49" s="12">
        <f>SUMIFS('BA History'!F:F,'BA History'!B:B,A49)</f>
        <v>101</v>
      </c>
      <c r="O49" s="2">
        <f>SUMIFS('BA History'!E:E,'BA History'!B:B,A49)-N49</f>
        <v>93</v>
      </c>
      <c r="P49" s="33">
        <f>LOOKUP(2, 1/('BA History'!$B:$B=A49), 'BA History'!$AM:$AM)</f>
        <v>0.52693877551020407</v>
      </c>
      <c r="Q49" s="12">
        <f>SUMIFS('BA History'!H:H,'BA History'!B:B,A49)</f>
        <v>402</v>
      </c>
      <c r="R49" s="2">
        <f>SUMIFS('BA History'!G:G,'BA History'!B:B,A49)-Q49</f>
        <v>404</v>
      </c>
      <c r="S49" s="43">
        <f>LOOKUP(2, 1/('BA History'!$B:$B=A49), 'BA History'!$AN:$AN)</f>
        <v>0.49428571428571433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9</v>
      </c>
      <c r="W49" s="2">
        <f>COUNTIFS('BA History'!$B:$B,$A$49,'BA History'!N:N, 1)</f>
        <v>12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12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14</v>
      </c>
      <c r="AP49" s="2">
        <f>COUNTIFS('BA History'!$B:$B,$A$49,'BA History'!AG:AG, 1)</f>
        <v>8</v>
      </c>
      <c r="AQ49" s="2">
        <f>COUNTIFS('BA History'!$B:$B,$A$49,'BA History'!AH:AH, 1)</f>
        <v>10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249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14</v>
      </c>
      <c r="H51" s="27">
        <f>AVERAGEIFS('BA History'!C:C,'BA History'!B:B,A51)</f>
        <v>7</v>
      </c>
      <c r="I51" s="27">
        <f t="array" ref="I51">MEDIAN(IF('BA History'!B:B=A51, 'BA History'!C:C))</f>
        <v>7</v>
      </c>
      <c r="J51" s="13">
        <f t="array" ref="J51">MAX(IF('BA History'!B:B=A51, 'BA History'!C:C))</f>
        <v>8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3</v>
      </c>
      <c r="O51" s="2">
        <f>SUMIFS('BA History'!E:E,'BA History'!B:B,A51)-N51</f>
        <v>4</v>
      </c>
      <c r="P51" s="33">
        <f>LOOKUP(2, 1/('BA History'!$B:$B=A51), 'BA History'!$AM:$AM)</f>
        <v>0.375</v>
      </c>
      <c r="Q51" s="12">
        <f>SUMIFS('BA History'!H:H,'BA History'!B:B,A51)</f>
        <v>12</v>
      </c>
      <c r="R51" s="2">
        <f>SUMIFS('BA History'!G:G,'BA History'!B:B,A51)-Q51</f>
        <v>14</v>
      </c>
      <c r="S51" s="43">
        <f>LOOKUP(2, 1/('BA History'!$B:$B=A51), 'BA History'!$AN:$AN)</f>
        <v>0.44500000000000001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1</v>
      </c>
      <c r="X51" s="2">
        <f>COUNTIFS('BA History'!$B:$B,$A$51,'BA History'!O:O, 1)</f>
        <v>1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History'!$B:$B,$A$51,'BA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253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197</v>
      </c>
      <c r="H52" s="27">
        <f>AVERAGEIFS('BA History'!C:C,'BA History'!B:B,A52)</f>
        <v>9.3809523809523814</v>
      </c>
      <c r="I52" s="27">
        <f t="array" ref="I52">MEDIAN(IF('BA History'!B:B=A52, 'BA History'!C:C))</f>
        <v>8</v>
      </c>
      <c r="J52" s="13">
        <f t="array" ref="J52">MAX(IF('BA History'!B:B=A52, 'BA History'!C:C))</f>
        <v>25</v>
      </c>
      <c r="K52" s="12">
        <f>COUNTIFS('BA History'!B:B,A52,'BA History'!D:D, 1)</f>
        <v>6</v>
      </c>
      <c r="L52" s="2">
        <f>COUNTIFS('BA History'!B:B,A52,'BA History'!D:D, 0)</f>
        <v>15</v>
      </c>
      <c r="M52" s="33">
        <f>LOOKUP(2, 1/('BA History'!$B:$B=A52), 'BA History'!$AO:$AO)</f>
        <v>0.2857142857142857</v>
      </c>
      <c r="N52" s="12">
        <f>SUMIFS('BA History'!F:F,'BA History'!B:B,A52)</f>
        <v>30</v>
      </c>
      <c r="O52" s="2">
        <f>SUMIFS('BA History'!E:E,'BA History'!B:B,A52)-N52</f>
        <v>54</v>
      </c>
      <c r="P52" s="33">
        <f>LOOKUP(2, 1/('BA History'!$B:$B=A52), 'BA History'!$AM:$AM)</f>
        <v>0.3261904761904762</v>
      </c>
      <c r="Q52" s="12">
        <f>SUMIFS('BA History'!H:H,'BA History'!B:B,A52)</f>
        <v>148</v>
      </c>
      <c r="R52" s="2">
        <f>SUMIFS('BA History'!G:G,'BA History'!B:B,A52)-Q52</f>
        <v>201</v>
      </c>
      <c r="S52" s="43">
        <f>LOOKUP(2, 1/('BA History'!$B:$B=A52), 'BA History'!$AN:$AN)</f>
        <v>0.40190476190476199</v>
      </c>
      <c r="T52" s="12">
        <f>COUNTIFS('BA History'!$B:$B,$A$52,'BA History'!K:K, 1)</f>
        <v>2</v>
      </c>
      <c r="U52" s="2">
        <f>COUNTIFS('BA History'!$B:$B,$A$52,'BA History'!L:L, 1)</f>
        <v>2</v>
      </c>
      <c r="V52" s="2">
        <f>COUNTIFS('BA History'!$B:$B,$A$52,'BA History'!M:M, 1)</f>
        <v>2</v>
      </c>
      <c r="W52" s="2">
        <f>COUNTIFS('BA History'!$B:$B,$A$52,'BA History'!N:N, 1)</f>
        <v>4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1</v>
      </c>
      <c r="AA52" s="2">
        <f>COUNTIFS('BA History'!$B:$B,$A$52,'BA History'!R:R, 1)</f>
        <v>0</v>
      </c>
      <c r="AB52" s="2">
        <f>COUNTIFS('BA History'!$B:$B,$A$52,'BA History'!S:S, 1)</f>
        <v>1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2</v>
      </c>
      <c r="AG52" s="2">
        <f>COUNTIFS('BA History'!$B:$B,$A$52,'BA History'!X:X, 1)</f>
        <v>1</v>
      </c>
      <c r="AH52" s="2">
        <f>COUNTIFS('BA History'!$B:$B,$A$52,'BA History'!Y:Y, 1)</f>
        <v>0</v>
      </c>
      <c r="AI52" s="2">
        <f>COUNTIFS('BA History'!$B:$B,$A$52,'BA History'!Z:Z, 1)</f>
        <v>0</v>
      </c>
      <c r="AJ52" s="2">
        <f>COUNTIFS('BA History'!$B:$B,$A$52,'BA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4</v>
      </c>
      <c r="AM52" s="2">
        <f>COUNTIFS('BA History'!$B:$B,$A$52,'BA History'!AD:AD, 1)</f>
        <v>0</v>
      </c>
      <c r="AN52" s="2">
        <f>COUNTIFS('BA History'!$B:$B,$A$52,'BA History'!AE:AE, 1)</f>
        <v>0</v>
      </c>
      <c r="AO52" s="2">
        <f>COUNTIFS('BA History'!$B:$B,$A$52,'BA History'!AF:AF, 1)</f>
        <v>6</v>
      </c>
      <c r="AP52" s="2">
        <f>COUNTIFS('BA History'!$B:$B,$A$52,'BA History'!AG:AG, 1)</f>
        <v>3</v>
      </c>
      <c r="AQ52" s="2">
        <f>COUNTIFS('BA History'!$B:$B,$A$52,'BA History'!AH:AH, 1)</f>
        <v>0</v>
      </c>
      <c r="AR52" s="2">
        <f>COUNTIFS('BA History'!$B:$B,$A$52,'BA History'!AI:AI, 1)</f>
        <v>2</v>
      </c>
      <c r="AS52" s="2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115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4</v>
      </c>
      <c r="H53" s="27">
        <f>AVERAGEIFS('BA History'!C:C,'BA History'!B:B,A53)</f>
        <v>4</v>
      </c>
      <c r="I53" s="27">
        <f t="array" ref="I53">MEDIAN(IF('BA History'!B:B=A53, 'BA History'!C:C))</f>
        <v>4</v>
      </c>
      <c r="J53" s="13">
        <f t="array" ref="J53">MAX(IF('BA History'!B:B=A53, 'BA History'!C:C))</f>
        <v>4</v>
      </c>
      <c r="K53" s="12">
        <f>COUNTIFS('BA History'!B:B,A53,'BA History'!D:D, 1)</f>
        <v>0</v>
      </c>
      <c r="L53" s="2">
        <f>COUNTIFS('BA History'!B:B,A53,'BA History'!D:D, 0)</f>
        <v>1</v>
      </c>
      <c r="M53" s="33">
        <f>LOOKUP(2, 1/('BA History'!$B:$B=A53), 'BA History'!$AO:$AO)</f>
        <v>0</v>
      </c>
      <c r="N53" s="12">
        <f>SUMIFS('BA History'!F:F,'BA History'!B:B,A53)</f>
        <v>1</v>
      </c>
      <c r="O53" s="2">
        <f>SUMIFS('BA History'!E:E,'BA History'!B:B,A53)-N53</f>
        <v>3</v>
      </c>
      <c r="P53" s="33">
        <f>LOOKUP(2, 1/('BA History'!$B:$B=A53), 'BA History'!$AM:$AM)</f>
        <v>0.25</v>
      </c>
      <c r="Q53" s="12">
        <f>SUMIFS('BA History'!H:H,'BA History'!B:B,A53)</f>
        <v>7</v>
      </c>
      <c r="R53" s="2">
        <f>SUMIFS('BA History'!G:G,'BA History'!B:B,A53)-Q53</f>
        <v>9</v>
      </c>
      <c r="S53" s="43">
        <f>LOOKUP(2, 1/('BA History'!$B:$B=A53), 'BA History'!$AN:$AN)</f>
        <v>0.44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0</v>
      </c>
      <c r="W53" s="2">
        <f>COUNTIFS('BA History'!$B:$B,$A$53,'BA History'!N:N, 1)</f>
        <v>0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1</v>
      </c>
      <c r="AJ53" s="2">
        <f>COUNTIFS('BA History'!$B:$B,$A53,'BA History'!AA:AA, 1)</f>
        <v>0</v>
      </c>
      <c r="AK53" s="2">
        <f>COUNTIFS('BA History'!$B:$B,$A53,'BA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0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252</v>
      </c>
      <c r="B54" s="2" t="s">
        <v>70</v>
      </c>
      <c r="C54" s="3" t="s">
        <v>70</v>
      </c>
      <c r="D54" s="2">
        <v>3</v>
      </c>
      <c r="E54" s="2">
        <v>2</v>
      </c>
      <c r="F54" s="2"/>
      <c r="G54" s="12">
        <f>SUMIFS('BA History'!C:C,'BA History'!B:B,A54)</f>
        <v>933</v>
      </c>
      <c r="H54" s="27">
        <f>AVERAGEIFS('BA History'!C:C,'BA History'!B:B,A54)</f>
        <v>19.851063829787233</v>
      </c>
      <c r="I54" s="27">
        <f t="array" ref="I54">MEDIAN(IF('BA History'!B:B=A54, 'BA History'!C:C))</f>
        <v>19</v>
      </c>
      <c r="J54" s="13">
        <f t="array" ref="J54">MAX(IF('BA History'!B:B=A54, 'BA History'!C:C))</f>
        <v>33</v>
      </c>
      <c r="K54" s="12">
        <f>COUNTIFS('BA History'!B:B,A54,'BA History'!D:D, 1)</f>
        <v>27</v>
      </c>
      <c r="L54" s="2">
        <f>COUNTIFS('BA History'!B:B,A54,'BA History'!D:D, 0)</f>
        <v>20</v>
      </c>
      <c r="M54" s="33">
        <f>LOOKUP(2, 1/('BA History'!$B:$B=A54), 'BA History'!$AO:$AO)</f>
        <v>0.57446808510638303</v>
      </c>
      <c r="N54" s="12">
        <f>SUMIFS('BA History'!F:F,'BA History'!B:B,A54)</f>
        <v>104</v>
      </c>
      <c r="O54" s="2">
        <f>SUMIFS('BA History'!E:E,'BA History'!B:B,A54)-N54</f>
        <v>89</v>
      </c>
      <c r="P54" s="33">
        <f>LOOKUP(2, 1/('BA History'!$B:$B=A54), 'BA History'!$AM:$AM)</f>
        <v>0.54255319148936165</v>
      </c>
      <c r="Q54" s="12">
        <f>SUMIFS('BA History'!H:H,'BA History'!B:B,A54)</f>
        <v>410</v>
      </c>
      <c r="R54" s="2">
        <f>SUMIFS('BA History'!G:G,'BA History'!B:B,A54)-Q54</f>
        <v>378</v>
      </c>
      <c r="S54" s="43">
        <f>LOOKUP(2, 1/('BA History'!$B:$B=A54), 'BA History'!$AN:$AN)</f>
        <v>0.52744680851063841</v>
      </c>
      <c r="T54" s="12">
        <f>COUNTIFS('BA History'!$B:$B,$A$54,'BA History'!K:K, 1)</f>
        <v>5</v>
      </c>
      <c r="U54" s="2">
        <f>COUNTIFS('BA History'!$B:$B,$A$54,'BA History'!L:L, 1)</f>
        <v>2</v>
      </c>
      <c r="V54" s="2">
        <f>COUNTIFS('BA History'!$B:$B,$A$54,'BA History'!M:M, 1)</f>
        <v>8</v>
      </c>
      <c r="W54" s="2">
        <f>COUNTIFS('BA History'!$B:$B,$A$54,'BA History'!N:N, 1)</f>
        <v>15</v>
      </c>
      <c r="X54" s="2">
        <f>COUNTIFS('BA History'!$B:$B,$A$54,'BA History'!O:O, 1)</f>
        <v>1</v>
      </c>
      <c r="Y54" s="2">
        <f>COUNTIFS('BA History'!$B:$B,$A$54,'BA History'!P:P, 1)</f>
        <v>1</v>
      </c>
      <c r="Z54" s="2">
        <f>COUNTIFS('BA History'!$B:$B,$A$54,'BA History'!Q:Q, 1)</f>
        <v>4</v>
      </c>
      <c r="AA54" s="2">
        <f>COUNTIFS('BA History'!$B:$B,$A$54,'BA History'!R:R, 1)</f>
        <v>0</v>
      </c>
      <c r="AB54" s="2">
        <f>COUNTIFS('BA History'!$B:$B,$A$54,'BA History'!S:S, 1)</f>
        <v>1</v>
      </c>
      <c r="AC54" s="2">
        <f>COUNTIFS('BA History'!$B:$B,$A$54,'BA History'!T:T, 1)</f>
        <v>0</v>
      </c>
      <c r="AD54" s="2">
        <f>COUNTIFS('BA History'!$B:$B,$A$54,'BA History'!U:U, 1)</f>
        <v>0</v>
      </c>
      <c r="AE54" s="2">
        <f>COUNTIFS('BA History'!$B:$B,$A$54,'BA History'!V:V, 1)</f>
        <v>4</v>
      </c>
      <c r="AF54" s="2">
        <f>COUNTIFS('BA History'!$B:$B,$A$54,'BA History'!W:W, 1)</f>
        <v>5</v>
      </c>
      <c r="AG54" s="2">
        <f>COUNTIFS('BA History'!$B:$B,$A$54,'BA History'!X:X, 1)</f>
        <v>4</v>
      </c>
      <c r="AH54" s="2">
        <f>COUNTIFS('BA History'!$B:$B,$A$54,'BA History'!Y:Y, 1)</f>
        <v>0</v>
      </c>
      <c r="AI54" s="2">
        <f>COUNTIFS('BA History'!$B:$B,$A$54,'BA History'!Z:Z, 1)</f>
        <v>6</v>
      </c>
      <c r="AJ54" s="2">
        <f>COUNTIFS('BA History'!$B:$B,$A$54,'BA History'!AA:AA, 1)</f>
        <v>0</v>
      </c>
      <c r="AK54" s="2">
        <f>COUNTIFS('BA History'!$B:$B,$A$54,'BA History'!AB:AB, 1)</f>
        <v>1</v>
      </c>
      <c r="AL54" s="2">
        <f>COUNTIFS('BA History'!$B:$B,$A$54,'BA History'!AC:AC, 1)</f>
        <v>12</v>
      </c>
      <c r="AM54" s="2">
        <f>COUNTIFS('BA History'!$B:$B,$A$54,'BA History'!AD:AD, 1)</f>
        <v>0</v>
      </c>
      <c r="AN54" s="2">
        <f>COUNTIFS('BA History'!$B:$B,$A$54,'BA History'!AE:AE, 1)</f>
        <v>1</v>
      </c>
      <c r="AO54" s="2">
        <f>COUNTIFS('BA History'!$B:$B,$A$54,'BA History'!AF:AF, 1)</f>
        <v>15</v>
      </c>
      <c r="AP54" s="2">
        <f>COUNTIFS('BA History'!$B:$B,$A$54,'BA History'!AG:AG, 1)</f>
        <v>3</v>
      </c>
      <c r="AQ54" s="2">
        <f>COUNTIFS('BA History'!$B:$B,$A$54,'BA History'!AH:AH, 1)</f>
        <v>8</v>
      </c>
      <c r="AR54" s="2">
        <f>COUNTIFS('BA History'!$B:$B,$A$54,'BA History'!AI:AI, 1)</f>
        <v>8</v>
      </c>
      <c r="AS54" s="2">
        <f>COUNTIFS('BA History'!$B:$B,$A$54,'BA History'!AJ:AJ, 1)</f>
        <v>0</v>
      </c>
      <c r="AT54" s="21">
        <f>COUNTIFS('BA History'!$B:$B,$A$54,'BA History'!AK:AK, 1)</f>
        <v>0</v>
      </c>
    </row>
    <row r="55" spans="1:46" x14ac:dyDescent="0.25">
      <c r="A55" s="14" t="s">
        <v>94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30</v>
      </c>
      <c r="H55" s="27">
        <f>AVERAGEIFS('BA History'!C:C,'BA History'!B:B,A55)</f>
        <v>15</v>
      </c>
      <c r="I55" s="27">
        <f t="array" ref="I55">MEDIAN(IF('BA History'!B:B=A55, 'BA History'!C:C))</f>
        <v>15</v>
      </c>
      <c r="J55" s="13">
        <f t="array" ref="J55">MAX(IF('BA History'!B:B=A55, 'BA History'!C:C))</f>
        <v>20</v>
      </c>
      <c r="K55" s="12">
        <f>COUNTIFS('BA History'!B:B,A55,'BA History'!D:D, 1)</f>
        <v>1</v>
      </c>
      <c r="L55" s="2">
        <f>COUNTIFS('BA History'!B:B,A55,'BA History'!D:D, 0)</f>
        <v>1</v>
      </c>
      <c r="M55" s="33">
        <f>LOOKUP(2, 1/('BA History'!$B:$B=A55), 'BA History'!$AO:$AO)</f>
        <v>0.5</v>
      </c>
      <c r="N55" s="12">
        <f>SUMIFS('BA History'!F:F,'BA History'!B:B,A55)</f>
        <v>4</v>
      </c>
      <c r="O55" s="2">
        <f>SUMIFS('BA History'!E:E,'BA History'!B:B,A55)-N55</f>
        <v>4</v>
      </c>
      <c r="P55" s="33">
        <f>LOOKUP(2, 1/('BA History'!$B:$B=A55), 'BA History'!$AM:$AM)</f>
        <v>0.5</v>
      </c>
      <c r="Q55" s="12">
        <f>SUMIFS('BA History'!H:H,'BA History'!B:B,A55)</f>
        <v>15</v>
      </c>
      <c r="R55" s="2">
        <f>SUMIFS('BA History'!G:G,'BA History'!B:B,A55)-Q55</f>
        <v>15</v>
      </c>
      <c r="S55" s="43">
        <f>LOOKUP(2, 1/('BA History'!$B:$B=A55), 'BA History'!$AN:$AN)</f>
        <v>0.51</v>
      </c>
      <c r="T55" s="12">
        <f>COUNTIFS('BA History'!$B:$B,$A$55,'BA History'!K:K, 1)</f>
        <v>0</v>
      </c>
      <c r="U55" s="2">
        <f>COUNTIFS('BA History'!$B:$B,$A$55,'BA History'!L:L, 1)</f>
        <v>0</v>
      </c>
      <c r="V55" s="2">
        <f>COUNTIFS('BA History'!$B:$B,$A$55,'BA History'!M:M, 1)</f>
        <v>0</v>
      </c>
      <c r="W55" s="2">
        <f>COUNTIFS('BA History'!$B:$B,$A$55,'BA History'!N:N, 1)</f>
        <v>0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0</v>
      </c>
      <c r="AA55" s="2">
        <f>COUNTIFS('BA History'!$B:$B,$A$55,'BA History'!R:R, 1)</f>
        <v>0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1</v>
      </c>
      <c r="AG55" s="2">
        <f>COUNTIFS('BA History'!$B:$B,$A$55,'BA History'!X:X, 1)</f>
        <v>0</v>
      </c>
      <c r="AH55" s="2">
        <f>COUNTIFS('BA History'!$B:$B,$A$55,'BA History'!Y:Y, 1)</f>
        <v>0</v>
      </c>
      <c r="AI55" s="2">
        <f>COUNTIFS('BA History'!$B:$B,$A$55,'BA History'!Z:Z, 1)</f>
        <v>0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1</v>
      </c>
      <c r="AM55" s="2">
        <f>COUNTIFS('BA History'!$B:$B,$A55,'BA History'!AD:AD, 1)</f>
        <v>0</v>
      </c>
      <c r="AN55" s="2">
        <f>COUNTIFS('BA History'!$B:$B,$A$55,'BA History'!AE:AE, 1)</f>
        <v>0</v>
      </c>
      <c r="AO55" s="2">
        <f>COUNTIFS('BA History'!$B:$B,$A$55,'BA History'!AF:AF, 1)</f>
        <v>0</v>
      </c>
      <c r="AP55" s="2">
        <f>COUNTIFS('BA History'!$B:$B,$A$55,'BA History'!AG:AG, 1)</f>
        <v>1</v>
      </c>
      <c r="AQ55" s="2">
        <f>COUNTIFS('BA History'!$B:$B,$A$55,'BA History'!AH:AH, 1)</f>
        <v>1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127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13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13</v>
      </c>
      <c r="K56" s="12">
        <f>COUNTIFS('BA History'!B:B,A56,'BA History'!D:D, 1)</f>
        <v>1</v>
      </c>
      <c r="L56" s="2">
        <f>COUNTIFS('BA History'!B:B,A56,'BA History'!D:D, 0)</f>
        <v>0</v>
      </c>
      <c r="M56" s="33">
        <f>LOOKUP(2, 1/('BA History'!$B:$B=A56), 'BA History'!$AO:$AO)</f>
        <v>1</v>
      </c>
      <c r="N56" s="12">
        <f>SUMIFS('BA History'!F:F,'BA History'!B:B,A56)</f>
        <v>3</v>
      </c>
      <c r="O56" s="2">
        <f>SUMIFS('BA History'!E:E,'BA History'!B:B,A56)-N56</f>
        <v>0</v>
      </c>
      <c r="P56" s="33">
        <f>LOOKUP(2, 1/('BA History'!$B:$B=A56), 'BA History'!$AM:$AM)</f>
        <v>1</v>
      </c>
      <c r="Q56" s="12">
        <f>SUMIFS('BA History'!H:H,'BA History'!B:B,A56)</f>
        <v>9</v>
      </c>
      <c r="R56" s="2">
        <f>SUMIFS('BA History'!G:G,'BA History'!B:B,A56)-Q56</f>
        <v>4</v>
      </c>
      <c r="S56" s="43">
        <f>LOOKUP(2, 1/('BA History'!$B:$B=A56), 'BA History'!$AN:$AN)</f>
        <v>0.69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1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History'!$B:$B,$A$56,'BA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1</v>
      </c>
      <c r="AP56" s="2">
        <f>COUNTIFS('BA History'!$B:$B,$A$56,'BA History'!AG:AG, 1)</f>
        <v>0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6</v>
      </c>
      <c r="B57" s="1" t="s">
        <v>130</v>
      </c>
      <c r="C57" s="3" t="s">
        <v>70</v>
      </c>
      <c r="D57" s="1">
        <v>7</v>
      </c>
      <c r="E57" s="1">
        <v>2</v>
      </c>
      <c r="F57" s="1">
        <v>1</v>
      </c>
      <c r="G57" s="12">
        <f>SUMIFS('BA History'!C:C,'BA History'!B:B,A57)</f>
        <v>2747</v>
      </c>
      <c r="H57" s="27">
        <f>AVERAGEIFS('BA History'!C:C,'BA History'!B:B,A57)</f>
        <v>24.309734513274336</v>
      </c>
      <c r="I57" s="27">
        <f t="array" ref="I57">MEDIAN(IF('BA History'!B:B=A57, 'BA History'!C:C))</f>
        <v>23</v>
      </c>
      <c r="J57" s="13">
        <f t="array" ref="J57">MAX(IF('BA History'!B:B=A57, 'BA History'!C:C))</f>
        <v>65</v>
      </c>
      <c r="K57" s="12">
        <f>COUNTIFS('BA History'!B:B,A57,'BA History'!D:D, 1)</f>
        <v>68</v>
      </c>
      <c r="L57" s="2">
        <f>COUNTIFS('BA History'!B:B,A57,'BA History'!D:D, 0)</f>
        <v>45</v>
      </c>
      <c r="M57" s="33">
        <f>LOOKUP(2, 1/('BA History'!$B:$B=A57), 'BA History'!$AO:$AO)</f>
        <v>0.60176991150442483</v>
      </c>
      <c r="N57" s="12">
        <f>SUMIFS('BA History'!F:F,'BA History'!B:B,A57)</f>
        <v>249</v>
      </c>
      <c r="O57" s="2">
        <f>SUMIFS('BA History'!E:E,'BA History'!B:B,A57)-N57</f>
        <v>207</v>
      </c>
      <c r="P57" s="33">
        <f>LOOKUP(2, 1/('BA History'!$B:$B=A57), 'BA History'!$AM:$AM)</f>
        <v>0.55026548672566389</v>
      </c>
      <c r="Q57" s="12">
        <f>SUMIFS('BA History'!H:H,'BA History'!B:B,A57)</f>
        <v>987</v>
      </c>
      <c r="R57" s="2">
        <f>SUMIFS('BA History'!G:G,'BA History'!B:B,A57)-Q57</f>
        <v>915</v>
      </c>
      <c r="S57" s="43">
        <f>LOOKUP(2, 1/('BA History'!$B:$B=A57), 'BA History'!$AN:$AN)</f>
        <v>0.51858407079646018</v>
      </c>
      <c r="T57" s="12">
        <f>COUNTIFS('BA History'!$B:$B,$A$57,'BA History'!K:K, 1)</f>
        <v>11</v>
      </c>
      <c r="U57" s="2">
        <f>COUNTIFS('BA History'!$B:$B,$A$57,'BA History'!L:L, 1)</f>
        <v>9</v>
      </c>
      <c r="V57" s="2">
        <f>COUNTIFS('BA History'!$B:$B,$A$57,'BA History'!M:M, 1)</f>
        <v>23</v>
      </c>
      <c r="W57" s="2">
        <f>COUNTIFS('BA History'!$B:$B,$A$57,'BA History'!N:N, 1)</f>
        <v>22</v>
      </c>
      <c r="X57" s="2">
        <f>COUNTIFS('BA History'!$B:$B,$A$57,'BA History'!O:O, 1)</f>
        <v>4</v>
      </c>
      <c r="Y57" s="2">
        <f>COUNTIFS('BA History'!$B:$B,$A$57,'BA History'!P:P, 1)</f>
        <v>2</v>
      </c>
      <c r="Z57" s="2">
        <f>COUNTIFS('BA History'!$B:$B,$A$57,'BA History'!Q:Q, 1)</f>
        <v>7</v>
      </c>
      <c r="AA57" s="2">
        <f>COUNTIFS('BA History'!$B:$B,$A$57,'BA History'!R:R, 1)</f>
        <v>7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6</v>
      </c>
      <c r="AF57" s="2">
        <f>COUNTIFS('BA History'!$B:$B,$A$57,'BA History'!W:W, 1)</f>
        <v>15</v>
      </c>
      <c r="AG57" s="2">
        <f>COUNTIFS('BA History'!$B:$B,$A$57,'BA History'!X:X, 1)</f>
        <v>6</v>
      </c>
      <c r="AH57" s="2">
        <f>COUNTIFS('BA History'!$B:$B,$A$57,'BA History'!Y:Y, 1)</f>
        <v>2</v>
      </c>
      <c r="AI57" s="2">
        <f>COUNTIFS('BA History'!$B:$B,$A$57,'BA History'!Z:Z, 1)</f>
        <v>12</v>
      </c>
      <c r="AJ57" s="2">
        <f>COUNTIFS('BA History'!$B:$B,$A57,'BA History'!AA:AA, 1)</f>
        <v>0</v>
      </c>
      <c r="AK57" s="2">
        <f>COUNTIFS('BA History'!$B:$B,$A57,'BA History'!AB:AB, 1)</f>
        <v>2</v>
      </c>
      <c r="AL57" s="2">
        <f>COUNTIFS('BA History'!$B:$B,$A$57,'BA History'!AC:AC, 1)</f>
        <v>30</v>
      </c>
      <c r="AM57" s="2">
        <f>COUNTIFS('BA History'!$B:$B,$A57,'BA History'!AD:AD, 1)</f>
        <v>1</v>
      </c>
      <c r="AN57" s="2">
        <f>COUNTIFS('BA History'!$B:$B,$A$57,'BA History'!AE:AE, 1)</f>
        <v>2</v>
      </c>
      <c r="AO57" s="2">
        <f>COUNTIFS('BA History'!$B:$B,$A$57,'BA History'!AF:AF, 1)</f>
        <v>28</v>
      </c>
      <c r="AP57" s="2">
        <f>COUNTIFS('BA History'!$B:$B,$A$57,'BA History'!AG:AG, 1)</f>
        <v>13</v>
      </c>
      <c r="AQ57" s="2">
        <f>COUNTIFS('BA History'!$B:$B,$A$57,'BA History'!AH:AH, 1)</f>
        <v>18</v>
      </c>
      <c r="AR57" s="2">
        <f>COUNTIFS('BA History'!$B:$B,$A$57,'BA History'!AI:AI, 1)</f>
        <v>23</v>
      </c>
      <c r="AS57" s="2">
        <f>COUNTIFS('BA History'!$B:$B,$A57,'BA History'!AJ:AJ, 1)</f>
        <v>0</v>
      </c>
      <c r="AT57" s="21">
        <f>COUNTIFS('BA History'!$B:$B,$A$57,'BA History'!AK:AK, 1)</f>
        <v>3</v>
      </c>
    </row>
    <row r="58" spans="1:46" x14ac:dyDescent="0.25">
      <c r="A58" s="12" t="s">
        <v>16</v>
      </c>
      <c r="B58" s="2" t="s">
        <v>70</v>
      </c>
      <c r="C58" s="3" t="s">
        <v>70</v>
      </c>
      <c r="D58" s="2"/>
      <c r="E58" s="2"/>
      <c r="F58" s="2"/>
      <c r="G58" s="12">
        <f>SUMIFS('BA History'!C:C,'BA History'!B:B,A58)</f>
        <v>273</v>
      </c>
      <c r="H58" s="27">
        <f>AVERAGEIFS('BA History'!C:C,'BA History'!B:B,A58)</f>
        <v>18.2</v>
      </c>
      <c r="I58" s="27">
        <f t="array" ref="I58">MEDIAN(IF('BA History'!B:B=A58, 'BA History'!C:C))</f>
        <v>18</v>
      </c>
      <c r="J58" s="13">
        <f t="array" ref="J58">MAX(IF('BA History'!B:B=A58, 'BA History'!C:C))</f>
        <v>30</v>
      </c>
      <c r="K58" s="12">
        <f>COUNTIFS('BA History'!B:B,A58,'BA History'!D:D, 1)</f>
        <v>9</v>
      </c>
      <c r="L58" s="2">
        <f>COUNTIFS('BA History'!B:B,A58,'BA History'!D:D, 0)</f>
        <v>6</v>
      </c>
      <c r="M58" s="33">
        <f>LOOKUP(2, 1/('BA History'!$B:$B=A58), 'BA History'!$AO:$AO)</f>
        <v>0.6</v>
      </c>
      <c r="N58" s="12">
        <f>SUMIFS('BA History'!F:F,'BA History'!B:B,A58)</f>
        <v>32</v>
      </c>
      <c r="O58" s="2">
        <f>SUMIFS('BA History'!E:E,'BA History'!B:B,A58)-N58</f>
        <v>23</v>
      </c>
      <c r="P58" s="33">
        <f>LOOKUP(2, 1/('BA History'!$B:$B=A58), 'BA History'!$AM:$AM)</f>
        <v>0.60666666666666669</v>
      </c>
      <c r="Q58" s="12">
        <f>SUMIFS('BA History'!H:H,'BA History'!B:B,A58)</f>
        <v>126</v>
      </c>
      <c r="R58" s="2">
        <f>SUMIFS('BA History'!G:G,'BA History'!B:B,A58)-Q58</f>
        <v>104</v>
      </c>
      <c r="S58" s="43">
        <f>LOOKUP(2, 1/('BA History'!$B:$B=A58), 'BA History'!$AN:$AN)</f>
        <v>0.56399999999999995</v>
      </c>
      <c r="T58" s="12">
        <f>COUNTIFS('BA History'!$B:$B,$A$58,'BA History'!K:K, 1)</f>
        <v>0</v>
      </c>
      <c r="U58" s="2">
        <f>COUNTIFS('BA History'!$B:$B,$A$58,'BA History'!L:L, 1)</f>
        <v>4</v>
      </c>
      <c r="V58" s="2">
        <f>COUNTIFS('BA History'!$B:$B,$A$58,'BA History'!M:M, 1)</f>
        <v>2</v>
      </c>
      <c r="W58" s="2">
        <f>COUNTIFS('BA History'!$B:$B,$A$58,'BA History'!N:N, 1)</f>
        <v>5</v>
      </c>
      <c r="X58" s="2">
        <f>COUNTIFS('BA History'!$B:$B,$A$58,'BA History'!O:O, 1)</f>
        <v>0</v>
      </c>
      <c r="Y58" s="2">
        <f>COUNTIFS('BA History'!$B:$B,$A$58,'BA History'!P:P, 1)</f>
        <v>0</v>
      </c>
      <c r="Z58" s="2">
        <f>COUNTIFS('BA History'!$B:$B,$A$58,'BA History'!Q:Q, 1)</f>
        <v>3</v>
      </c>
      <c r="AA58" s="2">
        <f>COUNTIFS('BA History'!$B:$B,$A$58,'BA History'!R:R, 1)</f>
        <v>1</v>
      </c>
      <c r="AB58" s="2">
        <f>COUNTIFS('BA History'!$B:$B,$A$58,'BA History'!S:S, 1)</f>
        <v>0</v>
      </c>
      <c r="AC58" s="2">
        <f>COUNTIFS('BA History'!$B:$B,$A$58,'BA History'!T:T, 1)</f>
        <v>0</v>
      </c>
      <c r="AD58" s="2">
        <f>COUNTIFS('BA History'!$B:$B,$A58,'BA History'!U:U, 1)</f>
        <v>0</v>
      </c>
      <c r="AE58" s="2">
        <f>COUNTIFS('BA History'!$B:$B,$A$58,'BA History'!V:V, 1)</f>
        <v>0</v>
      </c>
      <c r="AF58" s="2">
        <f>COUNTIFS('BA History'!$B:$B,$A$58,'BA History'!W:W, 1)</f>
        <v>2</v>
      </c>
      <c r="AG58" s="2">
        <f>COUNTIFS('BA History'!$B:$B,$A$58,'BA History'!X:X, 1)</f>
        <v>1</v>
      </c>
      <c r="AH58" s="2">
        <f>COUNTIFS('BA History'!$B:$B,$A$58,'BA History'!Y:Y, 1)</f>
        <v>1</v>
      </c>
      <c r="AI58" s="2">
        <f>COUNTIFS('BA History'!$B:$B,$A$58,'BA History'!Z:Z, 1)</f>
        <v>1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5</v>
      </c>
      <c r="AM58" s="2">
        <f>COUNTIFS('BA History'!$B:$B,$A58,'BA History'!AD:AD, 1)</f>
        <v>0</v>
      </c>
      <c r="AN58" s="2">
        <f>COUNTIFS('BA History'!$B:$B,$A$58,'BA History'!AE:AE, 1)</f>
        <v>2</v>
      </c>
      <c r="AO58" s="2">
        <f>COUNTIFS('BA History'!$B:$B,$A$58,'BA History'!AF:AF, 1)</f>
        <v>2</v>
      </c>
      <c r="AP58" s="2">
        <f>COUNTIFS('BA History'!$B:$B,$A$58,'BA History'!AG:AG, 1)</f>
        <v>0</v>
      </c>
      <c r="AQ58" s="2">
        <f>COUNTIFS('BA History'!$B:$B,$A$58,'BA History'!AH:AH, 1)</f>
        <v>3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150</v>
      </c>
      <c r="B59" s="2" t="s">
        <v>70</v>
      </c>
      <c r="C59" s="3" t="s">
        <v>70</v>
      </c>
      <c r="D59" s="2">
        <v>1</v>
      </c>
      <c r="E59" s="2"/>
      <c r="F59" s="2"/>
      <c r="G59" s="12">
        <f>SUMIFS('BA History'!C:C,'BA History'!B:B,A59)</f>
        <v>26</v>
      </c>
      <c r="H59" s="27">
        <f>AVERAGEIFS('BA History'!C:C,'BA History'!B:B,A59)</f>
        <v>13</v>
      </c>
      <c r="I59" s="27">
        <f t="array" ref="I59">MEDIAN(IF('BA History'!B:B=A59, 'BA History'!C:C))</f>
        <v>13</v>
      </c>
      <c r="J59" s="13">
        <f t="array" ref="J59">MAX(IF('BA History'!B:B=A59, 'BA History'!C:C))</f>
        <v>16</v>
      </c>
      <c r="K59" s="12">
        <f>COUNTIFS('BA History'!B:B,A59,'BA History'!D:D, 1)</f>
        <v>0</v>
      </c>
      <c r="L59" s="2">
        <f>COUNTIFS('BA History'!B:B,A59,'BA History'!D:D, 0)</f>
        <v>2</v>
      </c>
      <c r="M59" s="33">
        <f>LOOKUP(2, 1/('BA History'!$B:$B=A59), 'BA History'!$AO:$AO)</f>
        <v>0</v>
      </c>
      <c r="N59" s="12">
        <f>SUMIFS('BA History'!F:F,'BA History'!B:B,A59)</f>
        <v>3</v>
      </c>
      <c r="O59" s="2">
        <f>SUMIFS('BA History'!E:E,'BA History'!B:B,A59)-N59</f>
        <v>6</v>
      </c>
      <c r="P59" s="33">
        <f>LOOKUP(2, 1/('BA History'!$B:$B=A59), 'BA History'!$AM:$AM)</f>
        <v>0.32500000000000001</v>
      </c>
      <c r="Q59" s="12">
        <f>SUMIFS('BA History'!H:H,'BA History'!B:B,A59)</f>
        <v>19</v>
      </c>
      <c r="R59" s="2">
        <f>SUMIFS('BA History'!G:G,'BA History'!B:B,A59)-Q59</f>
        <v>22</v>
      </c>
      <c r="S59" s="43">
        <f>LOOKUP(2, 1/('BA History'!$B:$B=A59), 'BA History'!$AN:$AN)</f>
        <v>0.46499999999999997</v>
      </c>
      <c r="T59" s="12">
        <f>COUNTIFS('BA History'!$B:$B,$A$59,'BA History'!K:K, 1)</f>
        <v>0</v>
      </c>
      <c r="U59" s="2">
        <f>COUNTIFS('BA History'!$B:$B,$A$59,'BA History'!L:L, 1)</f>
        <v>0</v>
      </c>
      <c r="V59" s="2">
        <f>COUNTIFS('BA History'!$B:$B,$A$59,'BA History'!M:M, 1)</f>
        <v>0</v>
      </c>
      <c r="W59" s="2">
        <f>COUNTIFS('BA History'!$B:$B,$A$59,'BA History'!N:N, 1)</f>
        <v>1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0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0</v>
      </c>
      <c r="AH59" s="2">
        <f>COUNTIFS('BA History'!$B:$B,$A$59,'BA History'!Y:Y, 1)</f>
        <v>0</v>
      </c>
      <c r="AI59" s="2">
        <f>COUNTIFS('BA History'!$B:$B,$A$59,'BA History'!Z:Z, 1)</f>
        <v>0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1</v>
      </c>
      <c r="AQ59" s="2">
        <f>COUNTIFS('BA History'!$B:$B,$A$59,'BA History'!AH:AH, 1)</f>
        <v>0</v>
      </c>
      <c r="AR59" s="2">
        <f>COUNTIFS('BA History'!$B:$B,$A$59,'BA History'!AI:AI, 1)</f>
        <v>0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90</v>
      </c>
      <c r="B60" s="2" t="s">
        <v>70</v>
      </c>
      <c r="C60" s="3" t="s">
        <v>70</v>
      </c>
      <c r="D60" s="2">
        <v>4</v>
      </c>
      <c r="E60" s="2">
        <v>5</v>
      </c>
      <c r="F60" s="2"/>
      <c r="G60" s="12">
        <f>SUMIFS('BA History'!C:C,'BA History'!B:B,A60)</f>
        <v>1195</v>
      </c>
      <c r="H60" s="27">
        <f>AVERAGEIFS('BA History'!C:C,'BA History'!B:B,A60)</f>
        <v>19.274193548387096</v>
      </c>
      <c r="I60" s="27">
        <f t="array" ref="I60">MEDIAN(IF('BA History'!B:B=A60, 'BA History'!C:C))</f>
        <v>17</v>
      </c>
      <c r="J60" s="13">
        <f t="array" ref="J60">MAX(IF('BA History'!B:B=A60, 'BA History'!C:C))</f>
        <v>36</v>
      </c>
      <c r="K60" s="12">
        <f>COUNTIFS('BA History'!B:B,A60,'BA History'!D:D, 1)</f>
        <v>36</v>
      </c>
      <c r="L60" s="2">
        <f>COUNTIFS('BA History'!B:B,A60,'BA History'!D:D, 0)</f>
        <v>26</v>
      </c>
      <c r="M60" s="33">
        <f>LOOKUP(2, 1/('BA History'!$B:$B=A60), 'BA History'!$AO:$AO)</f>
        <v>0.58064516129032262</v>
      </c>
      <c r="N60" s="12">
        <f>SUMIFS('BA History'!F:F,'BA History'!B:B,A60)</f>
        <v>140</v>
      </c>
      <c r="O60" s="2">
        <f>SUMIFS('BA History'!E:E,'BA History'!B:B,A60)-N60</f>
        <v>113</v>
      </c>
      <c r="P60" s="33">
        <f>LOOKUP(2, 1/('BA History'!$B:$B=A60), 'BA History'!$AM:$AM)</f>
        <v>0.56370967741935474</v>
      </c>
      <c r="Q60" s="12">
        <f>SUMIFS('BA History'!H:H,'BA History'!B:B,A60)</f>
        <v>542</v>
      </c>
      <c r="R60" s="2">
        <f>SUMIFS('BA History'!G:G,'BA History'!B:B,A60)-Q60</f>
        <v>501</v>
      </c>
      <c r="S60" s="43">
        <f>LOOKUP(2, 1/('BA History'!$B:$B=A60), 'BA History'!$AN:$AN)</f>
        <v>0.52548387096774207</v>
      </c>
      <c r="T60" s="12">
        <f>COUNTIFS('BA History'!$B:$B,$A$60,'BA History'!K:K, 1)</f>
        <v>7</v>
      </c>
      <c r="U60" s="2">
        <f>COUNTIFS('BA History'!$B:$B,$A$60,'BA History'!L:L, 1)</f>
        <v>6</v>
      </c>
      <c r="V60" s="2">
        <f>COUNTIFS('BA History'!$B:$B,$A$60,'BA History'!M:M, 1)</f>
        <v>15</v>
      </c>
      <c r="W60" s="2">
        <f>COUNTIFS('BA History'!$B:$B,$A$60,'BA History'!N:N, 1)</f>
        <v>16</v>
      </c>
      <c r="X60" s="2">
        <f>COUNTIFS('BA History'!$B:$B,$A$60,'BA History'!O:O, 1)</f>
        <v>4</v>
      </c>
      <c r="Y60" s="2">
        <f>COUNTIFS('BA History'!$B:$B,$A$60,'BA History'!P:P, 1)</f>
        <v>2</v>
      </c>
      <c r="Z60" s="2">
        <f>COUNTIFS('BA History'!$B:$B,$A$60,'BA History'!Q:Q, 1)</f>
        <v>4</v>
      </c>
      <c r="AA60" s="2">
        <f>COUNTIFS('BA History'!$B:$B,$A$60,'BA History'!R:R, 1)</f>
        <v>3</v>
      </c>
      <c r="AB60" s="2">
        <f>COUNTIFS('BA History'!$B:$B,$A$60,'BA History'!S:S, 1)</f>
        <v>3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2</v>
      </c>
      <c r="AF60" s="2">
        <f>COUNTIFS('BA History'!$B:$B,$A$60,'BA History'!W:W, 1)</f>
        <v>8</v>
      </c>
      <c r="AG60" s="2">
        <f>COUNTIFS('BA History'!$B:$B,$A$60,'BA History'!X:X, 1)</f>
        <v>0</v>
      </c>
      <c r="AH60" s="2">
        <f>COUNTIFS('BA History'!$B:$B,$A$60,'BA History'!Y:Y, 1)</f>
        <v>0</v>
      </c>
      <c r="AI60" s="2">
        <f>COUNTIFS('BA History'!$B:$B,$A$60,'BA History'!Z:Z, 1)</f>
        <v>12</v>
      </c>
      <c r="AJ60" s="2">
        <f>COUNTIFS('BA History'!$B:$B,$A60,'BA History'!AA:AA, 1)</f>
        <v>0</v>
      </c>
      <c r="AK60" s="2">
        <f>COUNTIFS('BA History'!$B:$B,$A60,'BA History'!AB:AB, 1)</f>
        <v>0</v>
      </c>
      <c r="AL60" s="2">
        <f>COUNTIFS('BA History'!$B:$B,$A$60,'BA History'!AC:AC, 1)</f>
        <v>13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16</v>
      </c>
      <c r="AP60" s="2">
        <f>COUNTIFS('BA History'!$B:$B,$A$60,'BA History'!AG:AG, 1)</f>
        <v>9</v>
      </c>
      <c r="AQ60" s="2">
        <f>COUNTIFS('BA History'!$B:$B,$A$60,'BA History'!AH:AH, 1)</f>
        <v>9</v>
      </c>
      <c r="AR60" s="2">
        <f>COUNTIFS('BA History'!$B:$B,$A$60,'BA History'!AI:AI, 1)</f>
        <v>9</v>
      </c>
      <c r="AS60" s="2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13</v>
      </c>
      <c r="B61" s="2" t="s">
        <v>70</v>
      </c>
      <c r="C61" s="3" t="s">
        <v>70</v>
      </c>
      <c r="D61" s="2">
        <v>1</v>
      </c>
      <c r="E61" s="2"/>
      <c r="F61" s="2"/>
      <c r="G61" s="12">
        <f>SUMIFS('BA History'!C:C,'BA History'!B:B,A61)</f>
        <v>459</v>
      </c>
      <c r="H61" s="27">
        <f>AVERAGEIFS('BA History'!C:C,'BA History'!B:B,A61)</f>
        <v>15.827586206896552</v>
      </c>
      <c r="I61" s="27">
        <f t="array" ref="I61">MEDIAN(IF('BA History'!B:B=A61, 'BA History'!C:C))</f>
        <v>14</v>
      </c>
      <c r="J61" s="13">
        <f t="array" ref="J61">MAX(IF('BA History'!B:B=A61, 'BA History'!C:C))</f>
        <v>30</v>
      </c>
      <c r="K61" s="12">
        <f>COUNTIFS('BA History'!B:B,A61,'BA History'!D:D, 1)</f>
        <v>14</v>
      </c>
      <c r="L61" s="2">
        <f>COUNTIFS('BA History'!B:B,A61,'BA History'!D:D, 0)</f>
        <v>15</v>
      </c>
      <c r="M61" s="33">
        <f>LOOKUP(2, 1/('BA History'!$B:$B=A61), 'BA History'!$AO:$AO)</f>
        <v>0.48275862068965519</v>
      </c>
      <c r="N61" s="12">
        <f>SUMIFS('BA History'!F:F,'BA History'!B:B,A61)</f>
        <v>56</v>
      </c>
      <c r="O61" s="2">
        <f>SUMIFS('BA History'!E:E,'BA History'!B:B,A61)-N61</f>
        <v>61</v>
      </c>
      <c r="P61" s="33">
        <f>LOOKUP(2, 1/('BA History'!$B:$B=A61), 'BA History'!$AM:$AM)</f>
        <v>0.48172413793103447</v>
      </c>
      <c r="Q61" s="12">
        <f>SUMIFS('BA History'!H:H,'BA History'!B:B,A61)</f>
        <v>241</v>
      </c>
      <c r="R61" s="2">
        <f>SUMIFS('BA History'!G:G,'BA History'!B:B,A61)-Q61</f>
        <v>241</v>
      </c>
      <c r="S61" s="43">
        <f>LOOKUP(2, 1/('BA History'!$B:$B=A61), 'BA History'!$AN:$AN)</f>
        <v>0.49896551724137933</v>
      </c>
      <c r="T61" s="12">
        <f>COUNTIFS('BA History'!$B:$B,$A$61,'BA History'!K:K, 1)</f>
        <v>3</v>
      </c>
      <c r="U61" s="2">
        <f>COUNTIFS('BA History'!$B:$B,$A$61,'BA History'!L:L, 1)</f>
        <v>3</v>
      </c>
      <c r="V61" s="2">
        <f>COUNTIFS('BA History'!$B:$B,$A$61,'BA History'!M:M, 1)</f>
        <v>1</v>
      </c>
      <c r="W61" s="2">
        <f>COUNTIFS('BA History'!$B:$B,$A$61,'BA History'!N:N, 1)</f>
        <v>4</v>
      </c>
      <c r="X61" s="2">
        <f>COUNTIFS('BA History'!$B:$B,$A$61,'BA History'!O:O, 1)</f>
        <v>1</v>
      </c>
      <c r="Y61" s="2">
        <f>COUNTIFS('BA History'!$B:$B,$A$61,'BA History'!P:P, 1)</f>
        <v>0</v>
      </c>
      <c r="Z61" s="2">
        <f>COUNTIFS('BA History'!$B:$B,$A$61,'BA History'!Q:Q, 1)</f>
        <v>4</v>
      </c>
      <c r="AA61" s="2">
        <f>COUNTIFS('BA History'!$B:$B,$A$61,'BA History'!R:R, 1)</f>
        <v>2</v>
      </c>
      <c r="AB61" s="2">
        <f>COUNTIFS('BA History'!$B:$B,$A$61,'BA History'!S:S, 1)</f>
        <v>0</v>
      </c>
      <c r="AC61" s="2">
        <f>COUNTIFS('BA History'!$B:$B,$A$61,'BA History'!T:T, 1)</f>
        <v>1</v>
      </c>
      <c r="AD61" s="2">
        <f>COUNTIFS('BA History'!$B:$B,$A61,'BA History'!U:U, 1)</f>
        <v>0</v>
      </c>
      <c r="AE61" s="2">
        <f>COUNTIFS('BA History'!$B:$B,$A$61,'BA History'!V:V, 1)</f>
        <v>1</v>
      </c>
      <c r="AF61" s="2">
        <f>COUNTIFS('BA History'!$B:$B,$A$61,'BA History'!W:W, 1)</f>
        <v>2</v>
      </c>
      <c r="AG61" s="2">
        <f>COUNTIFS('BA History'!$B:$B,$A$61,'BA History'!X:X, 1)</f>
        <v>2</v>
      </c>
      <c r="AH61" s="2">
        <f>COUNTIFS('BA History'!$B:$B,$A$61,'BA History'!Y:Y, 1)</f>
        <v>1</v>
      </c>
      <c r="AI61" s="2">
        <f>COUNTIFS('BA History'!$B:$B,$A$61,'BA History'!Z:Z, 1)</f>
        <v>7</v>
      </c>
      <c r="AJ61" s="2">
        <f>COUNTIFS('BA History'!$B:$B,$A61,'BA History'!AA:AA, 1)</f>
        <v>0</v>
      </c>
      <c r="AK61" s="2">
        <f>COUNTIFS('BA History'!$B:$B,$A61,'BA History'!AB:AB, 1)</f>
        <v>0</v>
      </c>
      <c r="AL61" s="2">
        <f>COUNTIFS('BA History'!$B:$B,$A$61,'BA History'!AC:AC, 1)</f>
        <v>8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10</v>
      </c>
      <c r="AP61" s="2">
        <f>COUNTIFS('BA History'!$B:$B,$A$61,'BA History'!AG:AG, 1)</f>
        <v>4</v>
      </c>
      <c r="AQ61" s="2">
        <f>COUNTIFS('BA History'!$B:$B,$A$61,'BA History'!AH:AH, 1)</f>
        <v>0</v>
      </c>
      <c r="AR61" s="2">
        <f>COUNTIFS('BA History'!$B:$B,$A$61,'BA History'!AI:AI, 1)</f>
        <v>1</v>
      </c>
      <c r="AS61" s="2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64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113</v>
      </c>
      <c r="H62" s="27">
        <f>AVERAGEIFS('BA History'!C:C,'BA History'!B:B,A62)</f>
        <v>11.3</v>
      </c>
      <c r="I62" s="27">
        <f t="array" ref="I62">MEDIAN(IF('BA History'!B:B=A62, 'BA History'!C:C))</f>
        <v>11</v>
      </c>
      <c r="J62" s="13">
        <f t="array" ref="J62">MAX(IF('BA History'!B:B=A62, 'BA History'!C:C))</f>
        <v>19</v>
      </c>
      <c r="K62" s="12">
        <f>COUNTIFS('BA History'!B:B,A62,'BA History'!D:D, 1)</f>
        <v>5</v>
      </c>
      <c r="L62" s="2">
        <f>COUNTIFS('BA History'!B:B,A62,'BA History'!D:D, 0)</f>
        <v>5</v>
      </c>
      <c r="M62" s="33">
        <f>LOOKUP(2, 1/('BA History'!$B:$B=A62), 'BA History'!$AO:$AO)</f>
        <v>0.5</v>
      </c>
      <c r="N62" s="12">
        <f>SUMIFS('BA History'!F:F,'BA History'!B:B,A62)</f>
        <v>18</v>
      </c>
      <c r="O62" s="2">
        <f>SUMIFS('BA History'!E:E,'BA History'!B:B,A62)-N62</f>
        <v>22</v>
      </c>
      <c r="P62" s="33">
        <f>LOOKUP(2, 1/('BA History'!$B:$B=A62), 'BA History'!$AM:$AM)</f>
        <v>0.43000000000000005</v>
      </c>
      <c r="Q62" s="12">
        <f>SUMIFS('BA History'!H:H,'BA History'!B:B,A62)</f>
        <v>81</v>
      </c>
      <c r="R62" s="2">
        <f>SUMIFS('BA History'!G:G,'BA History'!B:B,A62)-Q62</f>
        <v>87</v>
      </c>
      <c r="S62" s="43">
        <f>LOOKUP(2, 1/('BA History'!$B:$B=A62), 'BA History'!$AN:$AN)</f>
        <v>0.47899999999999998</v>
      </c>
      <c r="T62" s="12">
        <f>COUNTIFS('BA History'!$B:$B,$A$62,'BA History'!K:K, 1)</f>
        <v>2</v>
      </c>
      <c r="U62" s="2">
        <f>COUNTIFS('BA History'!$B:$B,$A$62,'BA History'!L:L, 1)</f>
        <v>1</v>
      </c>
      <c r="V62" s="2">
        <f>COUNTIFS('BA History'!$B:$B,$A$62,'BA History'!M:M, 1)</f>
        <v>2</v>
      </c>
      <c r="W62" s="2">
        <f>COUNTIFS('BA History'!$B:$B,$A$62,'BA History'!N:N, 1)</f>
        <v>4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1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1</v>
      </c>
      <c r="AG62" s="2">
        <f>COUNTIFS('BA History'!$B:$B,$A$62,'BA History'!X:X, 1)</f>
        <v>1</v>
      </c>
      <c r="AH62" s="2">
        <f>COUNTIFS('BA History'!$B:$B,$A$62,'BA History'!Y:Y, 1)</f>
        <v>0</v>
      </c>
      <c r="AI62" s="2">
        <f>COUNTIFS('BA History'!$B:$B,$A$62,'BA History'!Z:Z, 1)</f>
        <v>1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0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3</v>
      </c>
      <c r="AR62" s="2">
        <f>COUNTIFS('BA History'!$B:$B,$A$62,'BA History'!AI:AI, 1)</f>
        <v>2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4</v>
      </c>
      <c r="B63" s="1" t="s">
        <v>130</v>
      </c>
      <c r="C63" s="3" t="s">
        <v>70</v>
      </c>
      <c r="D63" s="1">
        <v>2</v>
      </c>
      <c r="E63" s="1">
        <v>3</v>
      </c>
      <c r="F63" s="1"/>
      <c r="G63" s="12">
        <f>SUMIFS('BA History'!C:C,'BA History'!B:B,A63)</f>
        <v>1417</v>
      </c>
      <c r="H63" s="27">
        <f>AVERAGEIFS('BA History'!C:C,'BA History'!B:B,A63)</f>
        <v>24.431034482758619</v>
      </c>
      <c r="I63" s="27">
        <f t="array" ref="I63">MEDIAN(IF('BA History'!B:B=A63, 'BA History'!C:C))</f>
        <v>25</v>
      </c>
      <c r="J63" s="13">
        <f t="array" ref="J63">MAX(IF('BA History'!B:B=A63, 'BA History'!C:C))</f>
        <v>43</v>
      </c>
      <c r="K63" s="12">
        <f>COUNTIFS('BA History'!B:B,A63,'BA History'!D:D, 1)</f>
        <v>24</v>
      </c>
      <c r="L63" s="2">
        <f>COUNTIFS('BA History'!B:B,A63,'BA History'!D:D, 0)</f>
        <v>34</v>
      </c>
      <c r="M63" s="33">
        <f>LOOKUP(2, 1/('BA History'!$B:$B=A63), 'BA History'!$AO:$AO)</f>
        <v>0.41379310344827586</v>
      </c>
      <c r="N63" s="12">
        <f>SUMIFS('BA History'!F:F,'BA History'!B:B,A63)</f>
        <v>109</v>
      </c>
      <c r="O63" s="2">
        <f>SUMIFS('BA History'!E:E,'BA History'!B:B,A63)-N63</f>
        <v>127</v>
      </c>
      <c r="P63" s="33">
        <f>LOOKUP(2, 1/('BA History'!$B:$B=A63), 'BA History'!$AM:$AM)</f>
        <v>0.46206896551724141</v>
      </c>
      <c r="Q63" s="12">
        <f>SUMIFS('BA History'!H:H,'BA History'!B:B,A63)</f>
        <v>473</v>
      </c>
      <c r="R63" s="2">
        <f>SUMIFS('BA History'!G:G,'BA History'!B:B,A63)-Q63</f>
        <v>510</v>
      </c>
      <c r="S63" s="43">
        <f>LOOKUP(2, 1/('BA History'!$B:$B=A63), 'BA History'!$AN:$AN)</f>
        <v>0.47810344827586193</v>
      </c>
      <c r="T63" s="12">
        <f>COUNTIFS('BA History'!$B:$B,$A$63,'BA History'!K:K, 1)</f>
        <v>8</v>
      </c>
      <c r="U63" s="2">
        <f>COUNTIFS('BA History'!$B:$B,$A$63,'BA History'!L:L, 1)</f>
        <v>9</v>
      </c>
      <c r="V63" s="2">
        <f>COUNTIFS('BA History'!$B:$B,$A$63,'BA History'!M:M, 1)</f>
        <v>11</v>
      </c>
      <c r="W63" s="2">
        <f>COUNTIFS('BA History'!$B:$B,$A$63,'BA History'!N:N, 1)</f>
        <v>14</v>
      </c>
      <c r="X63" s="2">
        <f>COUNTIFS('BA History'!$B:$B,$A$63,'BA History'!O:O, 1)</f>
        <v>3</v>
      </c>
      <c r="Y63" s="2">
        <f>COUNTIFS('BA History'!$B:$B,$A$63,'BA History'!P:P, 1)</f>
        <v>0</v>
      </c>
      <c r="Z63" s="2">
        <f>COUNTIFS('BA History'!$B:$B,$A$63,'BA History'!Q:Q, 1)</f>
        <v>2</v>
      </c>
      <c r="AA63" s="2">
        <f>COUNTIFS('BA History'!$B:$B,$A$63,'BA History'!R:R, 1)</f>
        <v>0</v>
      </c>
      <c r="AB63" s="2">
        <f>COUNTIFS('BA History'!$B:$B,$A$63,'BA History'!S:S, 1)</f>
        <v>0</v>
      </c>
      <c r="AC63" s="2">
        <f>COUNTIFS('BA History'!$B:$B,$A$63,'BA History'!T:T, 1)</f>
        <v>0</v>
      </c>
      <c r="AD63" s="2">
        <f>COUNTIFS('BA History'!$B:$B,$A63,'BA History'!U:U, 1)</f>
        <v>0</v>
      </c>
      <c r="AE63" s="2">
        <f>COUNTIFS('BA History'!$B:$B,$A$63,'BA History'!V:V, 1)</f>
        <v>4</v>
      </c>
      <c r="AF63" s="2">
        <f>COUNTIFS('BA History'!$B:$B,$A$63,'BA History'!W:W, 1)</f>
        <v>4</v>
      </c>
      <c r="AG63" s="2">
        <f>COUNTIFS('BA History'!$B:$B,$A$63,'BA History'!X:X, 1)</f>
        <v>3</v>
      </c>
      <c r="AH63" s="2">
        <f>COUNTIFS('BA History'!$B:$B,$A$63,'BA History'!Y:Y, 1)</f>
        <v>0</v>
      </c>
      <c r="AI63" s="2">
        <f>COUNTIFS('BA History'!$B:$B,$A$63,'BA History'!Z:Z, 1)</f>
        <v>12</v>
      </c>
      <c r="AJ63" s="2">
        <f>COUNTIFS('BA History'!$B:$B,$A63,'BA History'!AA:AA, 1)</f>
        <v>0</v>
      </c>
      <c r="AK63" s="2">
        <f>COUNTIFS('BA History'!$B:$B,$A63,'BA History'!AB:AB, 1)</f>
        <v>1</v>
      </c>
      <c r="AL63" s="2">
        <f>COUNTIFS('BA History'!$B:$B,$A$63,'BA History'!AC:AC, 1)</f>
        <v>7</v>
      </c>
      <c r="AM63" s="2">
        <f>COUNTIFS('BA History'!$B:$B,$A63,'BA History'!AD:AD, 1)</f>
        <v>0</v>
      </c>
      <c r="AN63" s="2">
        <f>COUNTIFS('BA History'!$B:$B,$A$63,'BA History'!AE:AE, 1)</f>
        <v>2</v>
      </c>
      <c r="AO63" s="2">
        <f>COUNTIFS('BA History'!$B:$B,$A$63,'BA History'!AF:AF, 1)</f>
        <v>12</v>
      </c>
      <c r="AP63" s="2">
        <f>COUNTIFS('BA History'!$B:$B,$A$63,'BA History'!AG:AG, 1)</f>
        <v>8</v>
      </c>
      <c r="AQ63" s="2">
        <f>COUNTIFS('BA History'!$B:$B,$A$63,'BA History'!AH:AH, 1)</f>
        <v>7</v>
      </c>
      <c r="AR63" s="2">
        <f>COUNTIFS('BA History'!$B:$B,$A$63,'BA History'!AI:AI, 1)</f>
        <v>1</v>
      </c>
      <c r="AS63" s="2">
        <f>COUNTIFS('BA History'!$B:$B,$A63,'BA History'!AJ:AJ, 1)</f>
        <v>0</v>
      </c>
      <c r="AT63" s="21">
        <f>COUNTIFS('BA History'!$B:$B,$A$63,'BA History'!AK:AK, 1)</f>
        <v>1</v>
      </c>
    </row>
    <row r="64" spans="1:46" x14ac:dyDescent="0.25">
      <c r="A64" s="14" t="s">
        <v>88</v>
      </c>
      <c r="B64" s="2" t="s">
        <v>70</v>
      </c>
      <c r="C64" s="3" t="s">
        <v>70</v>
      </c>
      <c r="D64" s="2"/>
      <c r="E64" s="2">
        <v>1</v>
      </c>
      <c r="F64" s="2"/>
      <c r="G64" s="12">
        <f>SUMIFS('BA History'!C:C,'BA History'!B:B,A64)</f>
        <v>1057</v>
      </c>
      <c r="H64" s="27">
        <f>AVERAGEIFS('BA History'!C:C,'BA History'!B:B,A64)</f>
        <v>16.515625</v>
      </c>
      <c r="I64" s="27">
        <f t="array" ref="I64">MEDIAN(IF('BA History'!B:B=A64, 'BA History'!C:C))</f>
        <v>16</v>
      </c>
      <c r="J64" s="13">
        <f t="array" ref="J64">MAX(IF('BA History'!B:B=A64, 'BA History'!C:C))</f>
        <v>35</v>
      </c>
      <c r="K64" s="12">
        <f>COUNTIFS('BA History'!B:B,A64,'BA History'!D:D, 1)</f>
        <v>32</v>
      </c>
      <c r="L64" s="2">
        <f>COUNTIFS('BA History'!B:B,A64,'BA History'!D:D, 0)</f>
        <v>32</v>
      </c>
      <c r="M64" s="33">
        <f>LOOKUP(2, 1/('BA History'!$B:$B=A64), 'BA History'!$AO:$AO)</f>
        <v>0.5</v>
      </c>
      <c r="N64" s="12">
        <f>SUMIFS('BA History'!F:F,'BA History'!B:B,A64)</f>
        <v>127</v>
      </c>
      <c r="O64" s="2">
        <f>SUMIFS('BA History'!E:E,'BA History'!B:B,A64)-N64</f>
        <v>132</v>
      </c>
      <c r="P64" s="33">
        <f>LOOKUP(2, 1/('BA History'!$B:$B=A64), 'BA History'!$AM:$AM)</f>
        <v>0.48203125000000002</v>
      </c>
      <c r="Q64" s="12">
        <f>SUMIFS('BA History'!H:H,'BA History'!B:B,A64)</f>
        <v>532</v>
      </c>
      <c r="R64" s="2">
        <f>SUMIFS('BA History'!G:G,'BA History'!B:B,A64)-Q64</f>
        <v>535</v>
      </c>
      <c r="S64" s="43">
        <f>LOOKUP(2, 1/('BA History'!$B:$B=A64), 'BA History'!$AN:$AN)</f>
        <v>0.49328124999999995</v>
      </c>
      <c r="T64" s="12">
        <f>COUNTIFS('BA History'!$B:$B,$A$64,'BA History'!K:K, 1)</f>
        <v>6</v>
      </c>
      <c r="U64" s="2">
        <f>COUNTIFS('BA History'!$B:$B,$A$64,'BA History'!L:L, 1)</f>
        <v>3</v>
      </c>
      <c r="V64" s="2">
        <f>COUNTIFS('BA History'!$B:$B,$A$64,'BA History'!M:M, 1)</f>
        <v>16</v>
      </c>
      <c r="W64" s="2">
        <f>COUNTIFS('BA History'!$B:$B,$A$64,'BA History'!N:N, 1)</f>
        <v>15</v>
      </c>
      <c r="X64" s="2">
        <f>COUNTIFS('BA History'!$B:$B,$A$64,'BA History'!O:O, 1)</f>
        <v>5</v>
      </c>
      <c r="Y64" s="2">
        <f>COUNTIFS('BA History'!$B:$B,$A$64,'BA History'!P:P, 1)</f>
        <v>1</v>
      </c>
      <c r="Z64" s="2">
        <f>COUNTIFS('BA History'!$B:$B,$A$64,'BA History'!Q:Q, 1)</f>
        <v>2</v>
      </c>
      <c r="AA64" s="2">
        <f>COUNTIFS('BA History'!$B:$B,$A$64,'BA History'!R:R, 1)</f>
        <v>2</v>
      </c>
      <c r="AB64" s="2">
        <f>COUNTIFS('BA History'!$B:$B,$A$64,'BA History'!S:S, 1)</f>
        <v>1</v>
      </c>
      <c r="AC64" s="2">
        <f>COUNTIFS('BA History'!$B:$B,$A$64,'BA History'!T:T, 1)</f>
        <v>0</v>
      </c>
      <c r="AD64" s="2">
        <f>COUNTIFS('BA History'!$B:$B,$A64,'BA History'!U:U, 1)</f>
        <v>0</v>
      </c>
      <c r="AE64" s="2">
        <f>COUNTIFS('BA History'!$B:$B,$A$64,'BA History'!V:V, 1)</f>
        <v>3</v>
      </c>
      <c r="AF64" s="2">
        <f>COUNTIFS('BA History'!$B:$B,$A$64,'BA History'!W:W, 1)</f>
        <v>4</v>
      </c>
      <c r="AG64" s="2">
        <f>COUNTIFS('BA History'!$B:$B,$A$64,'BA History'!X:X, 1)</f>
        <v>3</v>
      </c>
      <c r="AH64" s="2">
        <f>COUNTIFS('BA History'!$B:$B,$A$64,'BA History'!Y:Y, 1)</f>
        <v>0</v>
      </c>
      <c r="AI64" s="2">
        <f>COUNTIFS('BA History'!$B:$B,$A$64,'BA History'!Z:Z, 1)</f>
        <v>8</v>
      </c>
      <c r="AJ64" s="2">
        <f>COUNTIFS('BA History'!$B:$B,$A64,'BA History'!AA:AA, 1)</f>
        <v>0</v>
      </c>
      <c r="AK64" s="2">
        <f>COUNTIFS('BA History'!$B:$B,$A64,'BA History'!AB:AB, 1)</f>
        <v>1</v>
      </c>
      <c r="AL64" s="2">
        <f>COUNTIFS('BA History'!$B:$B,$A$64,'BA History'!AC:AC, 1)</f>
        <v>15</v>
      </c>
      <c r="AM64" s="2">
        <f>COUNTIFS('BA History'!$B:$B,$A64,'BA History'!AD:AD, 1)</f>
        <v>0</v>
      </c>
      <c r="AN64" s="2">
        <f>COUNTIFS('BA History'!$B:$B,$A$64,'BA History'!AE:AE, 1)</f>
        <v>1</v>
      </c>
      <c r="AO64" s="2">
        <f>COUNTIFS('BA History'!$B:$B,$A$64,'BA History'!AF:AF, 1)</f>
        <v>11</v>
      </c>
      <c r="AP64" s="2">
        <f>COUNTIFS('BA History'!$B:$B,$A$64,'BA History'!AG:AG, 1)</f>
        <v>6</v>
      </c>
      <c r="AQ64" s="2">
        <f>COUNTIFS('BA History'!$B:$B,$A$64,'BA History'!AH:AH, 1)</f>
        <v>12</v>
      </c>
      <c r="AR64" s="2">
        <f>COUNTIFS('BA History'!$B:$B,$A$64,'BA History'!AI:AI, 1)</f>
        <v>11</v>
      </c>
      <c r="AS64" s="2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2" t="s">
        <v>76</v>
      </c>
      <c r="B65" s="2" t="s">
        <v>70</v>
      </c>
      <c r="C65" s="3" t="s">
        <v>70</v>
      </c>
      <c r="D65" s="2"/>
      <c r="E65" s="2"/>
      <c r="F65" s="2"/>
      <c r="G65" s="12">
        <f>SUMIFS('BA History'!C:C,'BA History'!B:B,A65)</f>
        <v>18</v>
      </c>
      <c r="H65" s="27">
        <f>AVERAGEIFS('BA History'!C:C,'BA History'!B:B,A65)</f>
        <v>18</v>
      </c>
      <c r="I65" s="27">
        <f t="array" ref="I65">MEDIAN(IF('BA History'!B:B=A65, 'BA History'!C:C))</f>
        <v>18</v>
      </c>
      <c r="J65" s="13">
        <f t="array" ref="J65">MAX(IF('BA History'!B:B=A65, 'BA History'!C:C))</f>
        <v>18</v>
      </c>
      <c r="K65" s="12">
        <f>COUNTIFS('BA History'!B:B,A65,'BA History'!D:D, 1)</f>
        <v>1</v>
      </c>
      <c r="L65" s="2">
        <f>COUNTIFS('BA History'!B:B,A65,'BA History'!D:D, 0)</f>
        <v>0</v>
      </c>
      <c r="M65" s="33">
        <f>LOOKUP(2, 1/('BA History'!$B:$B=A65), 'BA History'!$AO:$AO)</f>
        <v>1</v>
      </c>
      <c r="N65" s="12">
        <f>SUMIFS('BA History'!F:F,'BA History'!B:B,A65)</f>
        <v>3</v>
      </c>
      <c r="O65" s="2">
        <f>SUMIFS('BA History'!E:E,'BA History'!B:B,A65)-N65</f>
        <v>2</v>
      </c>
      <c r="P65" s="33">
        <f>LOOKUP(2, 1/('BA History'!$B:$B=A65), 'BA History'!$AM:$AM)</f>
        <v>0.6</v>
      </c>
      <c r="Q65" s="12">
        <f>SUMIFS('BA History'!H:H,'BA History'!B:B,A65)</f>
        <v>11</v>
      </c>
      <c r="R65" s="2">
        <f>SUMIFS('BA History'!G:G,'BA History'!B:B,A65)-Q65</f>
        <v>10</v>
      </c>
      <c r="S65" s="43">
        <f>LOOKUP(2, 1/('BA History'!$B:$B=A65), 'BA History'!$AN:$AN)</f>
        <v>0.52</v>
      </c>
      <c r="T65" s="12">
        <f>COUNTIFS('BA History'!$B:$B,$A$65,'BA History'!K:K, 1)</f>
        <v>0</v>
      </c>
      <c r="U65" s="2">
        <f>COUNTIFS('BA History'!$B:$B,$A$65,'BA History'!L:L, 1)</f>
        <v>0</v>
      </c>
      <c r="V65" s="2">
        <f>COUNTIFS('BA History'!$B:$B,$A$65,'BA History'!M:M, 1)</f>
        <v>0</v>
      </c>
      <c r="W65" s="2">
        <f>COUNTIFS('BA History'!$B:$B,$A$65,'BA History'!N:N, 1)</f>
        <v>0</v>
      </c>
      <c r="X65" s="2">
        <f>COUNTIFS('BA History'!$B:$B,$A$65,'BA History'!O:O, 1)</f>
        <v>0</v>
      </c>
      <c r="Y65" s="2">
        <f>COUNTIFS('BA History'!$B:$B,$A$65,'BA History'!P:P, 1)</f>
        <v>0</v>
      </c>
      <c r="Z65" s="2">
        <f>COUNTIFS('BA History'!$B:$B,$A$65,'BA History'!Q:Q, 1)</f>
        <v>0</v>
      </c>
      <c r="AA65" s="2">
        <f>COUNTIFS('BA History'!$B:$B,$A$65,'BA History'!R:R, 1)</f>
        <v>0</v>
      </c>
      <c r="AB65" s="2">
        <f>COUNTIFS('BA History'!$B:$B,$A$65,'BA History'!S:S, 1)</f>
        <v>0</v>
      </c>
      <c r="AC65" s="2">
        <f>COUNTIFS('BA History'!$B:$B,$A$65,'BA History'!T:T, 1)</f>
        <v>0</v>
      </c>
      <c r="AD65" s="2">
        <f>COUNTIFS('BA History'!$B:$B,$A65,'BA History'!U:U, 1)</f>
        <v>0</v>
      </c>
      <c r="AE65" s="2">
        <f>COUNTIFS('BA History'!$B:$B,$A$65,'BA History'!V:V, 1)</f>
        <v>0</v>
      </c>
      <c r="AF65" s="2">
        <f>COUNTIFS('BA History'!$B:$B,$A$65,'BA History'!W:W, 1)</f>
        <v>0</v>
      </c>
      <c r="AG65" s="2">
        <f>COUNTIFS('BA History'!$B:$B,$A$65,'BA History'!X:X, 1)</f>
        <v>1</v>
      </c>
      <c r="AH65" s="2">
        <f>COUNTIFS('BA History'!$B:$B,$A$65,'BA History'!Y:Y, 1)</f>
        <v>1</v>
      </c>
      <c r="AI65" s="2">
        <f>COUNTIFS('BA History'!$B:$B,$A$65,'BA History'!Z:Z, 1)</f>
        <v>0</v>
      </c>
      <c r="AJ65" s="2">
        <f>COUNTIFS('BA History'!$B:$B,$A65,'BA History'!AA:AA, 1)</f>
        <v>0</v>
      </c>
      <c r="AK65" s="2">
        <f>COUNTIFS('BA History'!$B:$B,$A65,'BA History'!AB:AB, 1)</f>
        <v>0</v>
      </c>
      <c r="AL65" s="2">
        <f>COUNTIFS('BA History'!$B:$B,$A$65,'BA History'!AC:AC, 1)</f>
        <v>1</v>
      </c>
      <c r="AM65" s="2">
        <f>COUNTIFS('BA History'!$B:$B,$A65,'BA History'!AD:AD, 1)</f>
        <v>0</v>
      </c>
      <c r="AN65" s="2">
        <f>COUNTIFS('BA History'!$B:$B,$A$65,'BA History'!AE:AE, 1)</f>
        <v>0</v>
      </c>
      <c r="AO65" s="2">
        <f>COUNTIFS('BA History'!$B:$B,$A$65,'BA History'!AF:AF, 1)</f>
        <v>0</v>
      </c>
      <c r="AP65" s="2">
        <f>COUNTIFS('BA History'!$B:$B,$A$65,'BA History'!AG:AG, 1)</f>
        <v>0</v>
      </c>
      <c r="AQ65" s="2">
        <f>COUNTIFS('BA History'!$B:$B,$A$65,'BA History'!AH:AH, 1)</f>
        <v>0</v>
      </c>
      <c r="AR65" s="2">
        <f>COUNTIFS('BA History'!$B:$B,$A$65,'BA History'!AI:AI, 1)</f>
        <v>0</v>
      </c>
      <c r="AS65" s="2">
        <f>COUNTIFS('BA History'!$B:$B,$A65,'BA History'!AJ:AJ, 1)</f>
        <v>0</v>
      </c>
      <c r="AT65" s="21">
        <f>COUNTIFS('BA History'!$B:$B,$A$65,'BA History'!AK:AK, 1)</f>
        <v>0</v>
      </c>
    </row>
    <row r="66" spans="1:46" ht="15.75" thickBot="1" x14ac:dyDescent="0.3">
      <c r="A66" s="15" t="s">
        <v>49</v>
      </c>
      <c r="B66" s="22" t="s">
        <v>70</v>
      </c>
      <c r="C66" s="35" t="s">
        <v>70</v>
      </c>
      <c r="D66" s="22"/>
      <c r="E66" s="22"/>
      <c r="F66" s="22"/>
      <c r="G66" s="15">
        <f>SUMIFS('BA History'!C:C,'BA History'!B:B,A66)</f>
        <v>2</v>
      </c>
      <c r="H66" s="28">
        <f>AVERAGEIFS('BA History'!C:C,'BA History'!B:B,A66)</f>
        <v>2</v>
      </c>
      <c r="I66" s="28">
        <f t="array" ref="I66">MEDIAN(IF('BA History'!B:B=A66, 'BA History'!C:C))</f>
        <v>2</v>
      </c>
      <c r="J66" s="17">
        <f t="array" ref="J66">MAX(IF('BA History'!B:B=A66, 'BA History'!C:C))</f>
        <v>2</v>
      </c>
      <c r="K66" s="15">
        <f>COUNTIFS('BA History'!B:B,A66,'BA History'!D:D, 1)</f>
        <v>0</v>
      </c>
      <c r="L66" s="22">
        <f>COUNTIFS('BA History'!B:B,A66,'BA History'!D:D, 0)</f>
        <v>1</v>
      </c>
      <c r="M66" s="34">
        <f>LOOKUP(2, 1/('BA History'!$B:$B=A66), 'BA History'!$AO:$AO)</f>
        <v>0</v>
      </c>
      <c r="N66" s="15">
        <f>SUMIFS('BA History'!F:F,'BA History'!B:B,A66)</f>
        <v>0</v>
      </c>
      <c r="O66" s="22">
        <f>SUMIFS('BA History'!E:E,'BA History'!B:B,A66)-N66</f>
        <v>3</v>
      </c>
      <c r="P66" s="34">
        <f>LOOKUP(2, 1/('BA History'!$B:$B=A66), 'BA History'!$AM:$AM)</f>
        <v>0</v>
      </c>
      <c r="Q66" s="15">
        <f>SUMIFS('BA History'!H:H,'BA History'!B:B,A66)</f>
        <v>4</v>
      </c>
      <c r="R66" s="22">
        <v>9</v>
      </c>
      <c r="S66" s="61">
        <f>LOOKUP(2, 1/('BA History'!$B:$B=A66), 'BA History'!$AN:$AN)</f>
        <v>0.31</v>
      </c>
      <c r="T66" s="15">
        <f>COUNTIFS('BA History'!$B:$B,$A$66,'BA History'!K:K, 1)</f>
        <v>0</v>
      </c>
      <c r="U66" s="22">
        <f>COUNTIFS('BA History'!$B:$B,$A$66,'BA History'!L:L, 1)</f>
        <v>0</v>
      </c>
      <c r="V66" s="22">
        <f>COUNTIFS('BA History'!$B:$B,$A$66,'BA History'!M:M, 1)</f>
        <v>0</v>
      </c>
      <c r="W66" s="22">
        <f>COUNTIFS('BA History'!$B:$B,$A$66,'BA History'!N:N, 1)</f>
        <v>0</v>
      </c>
      <c r="X66" s="22">
        <f>COUNTIFS('BA History'!$B:$B,$A$66,'BA History'!O:O, 1)</f>
        <v>0</v>
      </c>
      <c r="Y66" s="22">
        <f>COUNTIFS('BA History'!$B:$B,$A$66,'BA History'!P:P, 1)</f>
        <v>0</v>
      </c>
      <c r="Z66" s="22">
        <f>COUNTIFS('BA History'!$B:$B,$A$66,'BA History'!Q:Q, 1)</f>
        <v>0</v>
      </c>
      <c r="AA66" s="22">
        <f>COUNTIFS('BA History'!$B:$B,$A$66,'BA History'!R:R, 1)</f>
        <v>0</v>
      </c>
      <c r="AB66" s="22">
        <f>COUNTIFS('BA History'!$B:$B,$A$66,'BA History'!S:S, 1)</f>
        <v>0</v>
      </c>
      <c r="AC66" s="22">
        <f>COUNTIFS('BA History'!$B:$B,$A$66,'BA History'!T:T, 1)</f>
        <v>0</v>
      </c>
      <c r="AD66" s="22">
        <f>COUNTIFS('BA History'!$B:$B,$A66,'BA History'!U:U, 1)</f>
        <v>0</v>
      </c>
      <c r="AE66" s="22">
        <f>COUNTIFS('BA History'!$B:$B,$A$66,'BA History'!V:V, 1)</f>
        <v>0</v>
      </c>
      <c r="AF66" s="22">
        <f>COUNTIFS('BA History'!$B:$B,$A$66,'BA History'!W:W, 1)</f>
        <v>0</v>
      </c>
      <c r="AG66" s="22">
        <f>COUNTIFS('BA History'!$B:$B,$A$66,'BA History'!X:X, 1)</f>
        <v>0</v>
      </c>
      <c r="AH66" s="22">
        <f>COUNTIFS('BA History'!$B:$B,$A$66,'BA History'!Y:Y, 1)</f>
        <v>0</v>
      </c>
      <c r="AI66" s="22">
        <f>COUNTIFS('BA History'!$B:$B,$A$66,'BA History'!Z:Z, 1)</f>
        <v>0</v>
      </c>
      <c r="AJ66" s="22">
        <f>COUNTIFS('BA History'!$B:$B,$A66,'BA History'!AA:AA, 1)</f>
        <v>0</v>
      </c>
      <c r="AK66" s="22">
        <f>COUNTIFS('BA History'!$B:$B,$A66,'BA History'!AB:AB, 1)</f>
        <v>0</v>
      </c>
      <c r="AL66" s="22">
        <f>COUNTIFS('BA History'!$B:$B,$A$66,'BA History'!AC:AC, 1)</f>
        <v>0</v>
      </c>
      <c r="AM66" s="22">
        <f>COUNTIFS('BA History'!$B:$B,$A66,'BA History'!AD:AD, 1)</f>
        <v>0</v>
      </c>
      <c r="AN66" s="22">
        <f>COUNTIFS('BA History'!$B:$B,$A$66,'BA History'!AE:AE, 1)</f>
        <v>0</v>
      </c>
      <c r="AO66" s="22">
        <f>COUNTIFS('BA History'!$B:$B,$A$66,'BA History'!AF:AF, 1)</f>
        <v>0</v>
      </c>
      <c r="AP66" s="22">
        <f>COUNTIFS('BA History'!$B:$B,$A$66,'BA History'!AG:AG, 1)</f>
        <v>0</v>
      </c>
      <c r="AQ66" s="22">
        <f>COUNTIFS('BA History'!$B:$B,$A$66,'BA History'!AH:AH, 1)</f>
        <v>0</v>
      </c>
      <c r="AR66" s="22">
        <f>COUNTIFS('BA History'!$B:$B,$A$66,'BA History'!AI:AI, 1)</f>
        <v>0</v>
      </c>
      <c r="AS66" s="22">
        <f>COUNTIFS('BA History'!$B:$B,$A66,'BA History'!AJ:AJ, 1)</f>
        <v>0</v>
      </c>
      <c r="AT66" s="23">
        <f>COUNTIFS('BA History'!$B:$B,$A$66,'BA History'!AK:AK, 1)</f>
        <v>0</v>
      </c>
    </row>
  </sheetData>
  <autoFilter ref="A1:AT66" xr:uid="{DA548192-1F03-46EA-8AB8-115EB9A7CE5D}">
    <sortState xmlns:xlrd2="http://schemas.microsoft.com/office/spreadsheetml/2017/richdata2" ref="A2:AT66">
      <sortCondition ref="A1:A66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811"/>
  <sheetViews>
    <sheetView workbookViewId="0">
      <pane xSplit="2" ySplit="1" topLeftCell="H1770" activePane="bottomRight" state="frozen"/>
      <selection pane="topRight" activeCell="C1" sqref="C1"/>
      <selection pane="bottomLeft" activeCell="A2" sqref="A2"/>
      <selection pane="bottomRight" activeCell="U1815" sqref="U181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252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252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252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252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252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252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252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252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252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252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252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252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252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252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252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252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252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252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252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252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252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252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252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252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252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252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252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252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252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252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252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252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252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252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252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252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252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252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252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252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252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252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252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252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252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253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252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253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253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253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196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151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252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255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249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253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186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253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249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255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256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186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253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  <row r="1673" spans="1:41" x14ac:dyDescent="0.25">
      <c r="A1673" s="39">
        <v>46243</v>
      </c>
      <c r="B1673" t="s">
        <v>6</v>
      </c>
      <c r="C1673">
        <v>65</v>
      </c>
      <c r="D1673">
        <v>1</v>
      </c>
      <c r="E1673">
        <v>5</v>
      </c>
      <c r="F1673">
        <v>3</v>
      </c>
      <c r="G1673">
        <v>22</v>
      </c>
      <c r="H1673">
        <v>13</v>
      </c>
      <c r="I1673">
        <v>0.6</v>
      </c>
      <c r="J1673">
        <v>0.59</v>
      </c>
      <c r="K1673">
        <v>0</v>
      </c>
      <c r="L1673">
        <v>0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1</v>
      </c>
      <c r="AI1673">
        <v>0</v>
      </c>
      <c r="AJ1673">
        <v>0</v>
      </c>
      <c r="AK1673">
        <v>0</v>
      </c>
      <c r="AL1673" s="40">
        <f>AVERAGEIFS($C$2:C1673, $B$2:B1673, B1673)</f>
        <v>24.407766990291261</v>
      </c>
      <c r="AM1673" s="40">
        <f>AVERAGEIFS($I$2:I1673, $B$2:B1673, B1673)</f>
        <v>0.55271844660194192</v>
      </c>
      <c r="AN1673" s="40">
        <f>AVERAGEIFS($J$2:J1673, $B$2:B1673, B1673)</f>
        <v>0.52048543689320381</v>
      </c>
      <c r="AO1673" s="40">
        <f>AVERAGEIFS($D$2:D1673, $B$2:B1673, B1673)</f>
        <v>0.61165048543689315</v>
      </c>
    </row>
    <row r="1674" spans="1:41" x14ac:dyDescent="0.25">
      <c r="A1674" s="39">
        <v>46243</v>
      </c>
      <c r="B1674" t="s">
        <v>113</v>
      </c>
      <c r="C1674">
        <v>34</v>
      </c>
      <c r="D1674">
        <v>1</v>
      </c>
      <c r="E1674">
        <v>5</v>
      </c>
      <c r="F1674">
        <v>3</v>
      </c>
      <c r="G1674">
        <v>22</v>
      </c>
      <c r="H1674">
        <v>13</v>
      </c>
      <c r="I1674">
        <v>0.6</v>
      </c>
      <c r="J1674">
        <v>0.59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 s="40">
        <f>AVERAGEIFS($C$2:C1674, $B$2:B1674, B1674)</f>
        <v>19.659574468085108</v>
      </c>
      <c r="AM1674" s="40">
        <f>AVERAGEIFS($I$2:I1674, $B$2:B1674, B1674)</f>
        <v>0.50744680851063828</v>
      </c>
      <c r="AN1674" s="40">
        <f>AVERAGEIFS($J$2:J1674, $B$2:B1674, B1674)</f>
        <v>0.51319148936170234</v>
      </c>
      <c r="AO1674" s="40">
        <f>AVERAGEIFS($D$2:D1674, $B$2:B1674, B1674)</f>
        <v>0.61702127659574468</v>
      </c>
    </row>
    <row r="1675" spans="1:41" x14ac:dyDescent="0.25">
      <c r="A1675" s="39">
        <v>46243</v>
      </c>
      <c r="B1675" t="s">
        <v>36</v>
      </c>
      <c r="C1675">
        <v>19</v>
      </c>
      <c r="D1675">
        <v>1</v>
      </c>
      <c r="E1675">
        <v>5</v>
      </c>
      <c r="F1675">
        <v>3</v>
      </c>
      <c r="G1675">
        <v>22</v>
      </c>
      <c r="H1675">
        <v>13</v>
      </c>
      <c r="I1675">
        <v>0.6</v>
      </c>
      <c r="J1675">
        <v>0.59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1</v>
      </c>
      <c r="AI1675">
        <v>0</v>
      </c>
      <c r="AJ1675">
        <v>0</v>
      </c>
      <c r="AK1675">
        <v>0</v>
      </c>
      <c r="AL1675" s="40">
        <f>AVERAGEIFS($C$2:C1675, $B$2:B1675, B1675)</f>
        <v>17.897058823529413</v>
      </c>
      <c r="AM1675" s="40">
        <f>AVERAGEIFS($I$2:I1675, $B$2:B1675, B1675)</f>
        <v>0.45882352941176474</v>
      </c>
      <c r="AN1675" s="40">
        <f>AVERAGEIFS($J$2:J1675, $B$2:B1675, B1675)</f>
        <v>0.47249999999999992</v>
      </c>
      <c r="AO1675" s="40">
        <f>AVERAGEIFS($D$2:D1675, $B$2:B1675, B1675)</f>
        <v>0.47058823529411764</v>
      </c>
    </row>
    <row r="1676" spans="1:41" x14ac:dyDescent="0.25">
      <c r="A1676" s="39">
        <v>46243</v>
      </c>
      <c r="B1676" t="s">
        <v>118</v>
      </c>
      <c r="C1676">
        <v>19</v>
      </c>
      <c r="D1676">
        <v>1</v>
      </c>
      <c r="E1676">
        <v>5</v>
      </c>
      <c r="F1676">
        <v>3</v>
      </c>
      <c r="G1676">
        <v>22</v>
      </c>
      <c r="H1676">
        <v>13</v>
      </c>
      <c r="I1676">
        <v>0.6</v>
      </c>
      <c r="J1676">
        <v>0.59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1</v>
      </c>
      <c r="AI1676">
        <v>0</v>
      </c>
      <c r="AJ1676">
        <v>0</v>
      </c>
      <c r="AK1676">
        <v>0</v>
      </c>
      <c r="AL1676" s="40">
        <f>AVERAGEIFS($C$2:C1676, $B$2:B1676, B1676)</f>
        <v>12</v>
      </c>
      <c r="AM1676" s="40">
        <f>AVERAGEIFS($I$2:I1676, $B$2:B1676, B1676)</f>
        <v>0.3775</v>
      </c>
      <c r="AN1676" s="40">
        <f>AVERAGEIFS($J$2:J1676, $B$2:B1676, B1676)</f>
        <v>0.4385</v>
      </c>
      <c r="AO1676" s="40">
        <f>AVERAGEIFS($D$2:D1676, $B$2:B1676, B1676)</f>
        <v>0.4</v>
      </c>
    </row>
    <row r="1677" spans="1:41" x14ac:dyDescent="0.25">
      <c r="A1677" s="39">
        <v>46243</v>
      </c>
      <c r="B1677" t="s">
        <v>29</v>
      </c>
      <c r="C1677">
        <v>16</v>
      </c>
      <c r="D1677">
        <v>1</v>
      </c>
      <c r="E1677">
        <v>5</v>
      </c>
      <c r="F1677">
        <v>3</v>
      </c>
      <c r="G1677">
        <v>22</v>
      </c>
      <c r="H1677">
        <v>13</v>
      </c>
      <c r="I1677">
        <v>0.6</v>
      </c>
      <c r="J1677">
        <v>0.59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1</v>
      </c>
      <c r="AI1677">
        <v>0</v>
      </c>
      <c r="AJ1677">
        <v>0</v>
      </c>
      <c r="AK1677">
        <v>0</v>
      </c>
      <c r="AL1677" s="40">
        <f>AVERAGEIFS($C$2:C1677, $B$2:B1677, B1677)</f>
        <v>10.122448979591837</v>
      </c>
      <c r="AM1677" s="40">
        <f>AVERAGEIFS($I$2:I1677, $B$2:B1677, B1677)</f>
        <v>0.47408163265306125</v>
      </c>
      <c r="AN1677" s="40">
        <f>AVERAGEIFS($J$2:J1677, $B$2:B1677, B1677)</f>
        <v>0.49326530612244895</v>
      </c>
      <c r="AO1677" s="40">
        <f>AVERAGEIFS($D$2:D1677, $B$2:B1677, B1677)</f>
        <v>0.44897959183673469</v>
      </c>
    </row>
    <row r="1678" spans="1:41" x14ac:dyDescent="0.25">
      <c r="A1678" s="39">
        <v>46243</v>
      </c>
      <c r="B1678" t="s">
        <v>38</v>
      </c>
      <c r="C1678">
        <v>32</v>
      </c>
      <c r="D1678">
        <v>1</v>
      </c>
      <c r="E1678">
        <v>5</v>
      </c>
      <c r="F1678">
        <v>3</v>
      </c>
      <c r="G1678">
        <v>22</v>
      </c>
      <c r="H1678">
        <v>13</v>
      </c>
      <c r="I1678">
        <v>0.6</v>
      </c>
      <c r="J1678">
        <v>0.59</v>
      </c>
      <c r="K1678">
        <v>0</v>
      </c>
      <c r="L1678">
        <v>0</v>
      </c>
      <c r="M1678">
        <v>0</v>
      </c>
      <c r="N1678">
        <v>1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 s="40">
        <f>AVERAGEIFS($C$2:C1678, $B$2:B1678, B1678)</f>
        <v>16.608695652173914</v>
      </c>
      <c r="AM1678" s="40">
        <f>AVERAGEIFS($I$2:I1678, $B$2:B1678, B1678)</f>
        <v>0.5514492753623188</v>
      </c>
      <c r="AN1678" s="40">
        <f>AVERAGEIFS($J$2:J1678, $B$2:B1678, B1678)</f>
        <v>0.540144927536232</v>
      </c>
      <c r="AO1678" s="40">
        <f>AVERAGEIFS($D$2:D1678, $B$2:B1678, B1678)</f>
        <v>0.59420289855072461</v>
      </c>
    </row>
    <row r="1679" spans="1:41" x14ac:dyDescent="0.25">
      <c r="A1679" s="39">
        <v>46243</v>
      </c>
      <c r="B1679" t="s">
        <v>2</v>
      </c>
      <c r="C1679">
        <v>39</v>
      </c>
      <c r="D1679">
        <v>0</v>
      </c>
      <c r="E1679">
        <v>5</v>
      </c>
      <c r="F1679">
        <v>2</v>
      </c>
      <c r="G1679">
        <v>22</v>
      </c>
      <c r="H1679">
        <v>9</v>
      </c>
      <c r="I1679">
        <v>0.4</v>
      </c>
      <c r="J1679">
        <v>0.41</v>
      </c>
      <c r="K1679">
        <v>1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 s="40">
        <f>AVERAGEIFS($C$2:C1679, $B$2:B1679, B1679)</f>
        <v>24.53125</v>
      </c>
      <c r="AM1679" s="40">
        <f>AVERAGEIFS($I$2:I1679, $B$2:B1679, B1679)</f>
        <v>0.50671874999999988</v>
      </c>
      <c r="AN1679" s="40">
        <f>AVERAGEIFS($J$2:J1679, $B$2:B1679, B1679)</f>
        <v>0.52828125000000015</v>
      </c>
      <c r="AO1679" s="40">
        <f>AVERAGEIFS($D$2:D1679, $B$2:B1679, B1679)</f>
        <v>0.484375</v>
      </c>
    </row>
    <row r="1680" spans="1:41" x14ac:dyDescent="0.25">
      <c r="A1680" s="39">
        <v>46243</v>
      </c>
      <c r="B1680" t="s">
        <v>151</v>
      </c>
      <c r="C1680">
        <v>28</v>
      </c>
      <c r="D1680">
        <v>0</v>
      </c>
      <c r="E1680">
        <v>5</v>
      </c>
      <c r="F1680">
        <v>2</v>
      </c>
      <c r="G1680">
        <v>22</v>
      </c>
      <c r="H1680">
        <v>9</v>
      </c>
      <c r="I1680">
        <v>0.4</v>
      </c>
      <c r="J1680">
        <v>0.41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  <c r="AK1680">
        <v>0</v>
      </c>
      <c r="AL1680" s="40">
        <f>AVERAGEIFS($C$2:C1680, $B$2:B1680, B1680)</f>
        <v>21.241379310344829</v>
      </c>
      <c r="AM1680" s="40">
        <f>AVERAGEIFS($I$2:I1680, $B$2:B1680, B1680)</f>
        <v>0.53620689655172415</v>
      </c>
      <c r="AN1680" s="40">
        <f>AVERAGEIFS($J$2:J1680, $B$2:B1680, B1680)</f>
        <v>0.52620689655172403</v>
      </c>
      <c r="AO1680" s="40">
        <f>AVERAGEIFS($D$2:D1680, $B$2:B1680, B1680)</f>
        <v>0.55172413793103448</v>
      </c>
    </row>
    <row r="1681" spans="1:41" x14ac:dyDescent="0.25">
      <c r="A1681" s="39">
        <v>46243</v>
      </c>
      <c r="B1681" t="s">
        <v>124</v>
      </c>
      <c r="C1681">
        <v>25</v>
      </c>
      <c r="D1681">
        <v>0</v>
      </c>
      <c r="E1681">
        <v>5</v>
      </c>
      <c r="F1681">
        <v>2</v>
      </c>
      <c r="G1681">
        <v>22</v>
      </c>
      <c r="H1681">
        <v>9</v>
      </c>
      <c r="I1681">
        <v>0.4</v>
      </c>
      <c r="J1681">
        <v>0.41</v>
      </c>
      <c r="K1681">
        <v>1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1</v>
      </c>
      <c r="AH1681">
        <v>0</v>
      </c>
      <c r="AI1681">
        <v>0</v>
      </c>
      <c r="AJ1681">
        <v>0</v>
      </c>
      <c r="AK1681">
        <v>0</v>
      </c>
      <c r="AL1681" s="40">
        <f>AVERAGEIFS($C$2:C1681, $B$2:B1681, B1681)</f>
        <v>15.04</v>
      </c>
      <c r="AM1681" s="40">
        <f>AVERAGEIFS($I$2:I1681, $B$2:B1681, B1681)</f>
        <v>0.42</v>
      </c>
      <c r="AN1681" s="40">
        <f>AVERAGEIFS($J$2:J1681, $B$2:B1681, B1681)</f>
        <v>0.47199999999999998</v>
      </c>
      <c r="AO1681" s="40">
        <f>AVERAGEIFS($D$2:D1681, $B$2:B1681, B1681)</f>
        <v>0.36</v>
      </c>
    </row>
    <row r="1682" spans="1:41" x14ac:dyDescent="0.25">
      <c r="A1682" s="39">
        <v>46243</v>
      </c>
      <c r="B1682" t="s">
        <v>186</v>
      </c>
      <c r="C1682">
        <v>29</v>
      </c>
      <c r="D1682">
        <v>0</v>
      </c>
      <c r="E1682">
        <v>5</v>
      </c>
      <c r="F1682">
        <v>2</v>
      </c>
      <c r="G1682">
        <v>22</v>
      </c>
      <c r="H1682">
        <v>9</v>
      </c>
      <c r="I1682">
        <v>0.4</v>
      </c>
      <c r="J1682">
        <v>0.41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1</v>
      </c>
      <c r="AH1682">
        <v>0</v>
      </c>
      <c r="AI1682">
        <v>0</v>
      </c>
      <c r="AJ1682">
        <v>0</v>
      </c>
      <c r="AK1682">
        <v>0</v>
      </c>
      <c r="AL1682" s="40">
        <f>AVERAGEIFS($C$2:C1682, $B$2:B1682, B1682)</f>
        <v>9.3333333333333339</v>
      </c>
      <c r="AM1682" s="40">
        <f>AVERAGEIFS($I$2:I1682, $B$2:B1682, B1682)</f>
        <v>0.65277777777777779</v>
      </c>
      <c r="AN1682" s="40">
        <f>AVERAGEIFS($J$2:J1682, $B$2:B1682, B1682)</f>
        <v>0.56833333333333325</v>
      </c>
      <c r="AO1682" s="40">
        <f>AVERAGEIFS($D$2:D1682, $B$2:B1682, B1682)</f>
        <v>0.66666666666666663</v>
      </c>
    </row>
    <row r="1683" spans="1:41" x14ac:dyDescent="0.25">
      <c r="A1683" s="39">
        <v>46243</v>
      </c>
      <c r="B1683" t="s">
        <v>253</v>
      </c>
      <c r="C1683">
        <v>25</v>
      </c>
      <c r="D1683">
        <v>0</v>
      </c>
      <c r="E1683">
        <v>5</v>
      </c>
      <c r="F1683">
        <v>2</v>
      </c>
      <c r="G1683">
        <v>22</v>
      </c>
      <c r="H1683">
        <v>9</v>
      </c>
      <c r="I1683">
        <v>0.4</v>
      </c>
      <c r="J1683">
        <v>0.41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  <c r="AK1683">
        <v>0</v>
      </c>
      <c r="AL1683" s="40">
        <f>AVERAGEIFS($C$2:C1683, $B$2:B1683, B1683)</f>
        <v>10.384615384615385</v>
      </c>
      <c r="AM1683" s="40">
        <f>AVERAGEIFS($I$2:I1683, $B$2:B1683, B1683)</f>
        <v>0.3807692307692308</v>
      </c>
      <c r="AN1683" s="40">
        <f>AVERAGEIFS($J$2:J1683, $B$2:B1683, B1683)</f>
        <v>0.42</v>
      </c>
      <c r="AO1683" s="40">
        <f>AVERAGEIFS($D$2:D1683, $B$2:B1683, B1683)</f>
        <v>0.38461538461538464</v>
      </c>
    </row>
    <row r="1684" spans="1:41" x14ac:dyDescent="0.25">
      <c r="A1684" s="39">
        <v>46243</v>
      </c>
      <c r="B1684" t="s">
        <v>22</v>
      </c>
      <c r="C1684">
        <v>12</v>
      </c>
      <c r="D1684">
        <v>0</v>
      </c>
      <c r="E1684">
        <v>5</v>
      </c>
      <c r="F1684">
        <v>2</v>
      </c>
      <c r="G1684">
        <v>22</v>
      </c>
      <c r="H1684">
        <v>9</v>
      </c>
      <c r="I1684">
        <v>0.4</v>
      </c>
      <c r="J1684">
        <v>0.41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1</v>
      </c>
      <c r="AH1684">
        <v>0</v>
      </c>
      <c r="AI1684">
        <v>0</v>
      </c>
      <c r="AJ1684">
        <v>0</v>
      </c>
      <c r="AK1684">
        <v>0</v>
      </c>
      <c r="AL1684" s="40">
        <f>AVERAGEIFS($C$2:C1684, $B$2:B1684, B1684)</f>
        <v>13.4375</v>
      </c>
      <c r="AM1684" s="40">
        <f>AVERAGEIFS($I$2:I1684, $B$2:B1684, B1684)</f>
        <v>0.45406249999999998</v>
      </c>
      <c r="AN1684" s="40">
        <f>AVERAGEIFS($J$2:J1684, $B$2:B1684, B1684)</f>
        <v>0.46656249999999994</v>
      </c>
      <c r="AO1684" s="40">
        <f>AVERAGEIFS($D$2:D1684, $B$2:B1684, B1684)</f>
        <v>0.40625</v>
      </c>
    </row>
    <row r="1685" spans="1:41" x14ac:dyDescent="0.25">
      <c r="A1685" s="39">
        <v>46245</v>
      </c>
      <c r="B1685" t="s">
        <v>6</v>
      </c>
      <c r="C1685">
        <v>31</v>
      </c>
      <c r="D1685">
        <v>1</v>
      </c>
      <c r="E1685">
        <v>3</v>
      </c>
      <c r="F1685">
        <v>3</v>
      </c>
      <c r="G1685">
        <v>14</v>
      </c>
      <c r="H1685">
        <v>9</v>
      </c>
      <c r="I1685">
        <v>1</v>
      </c>
      <c r="J1685">
        <v>0.64</v>
      </c>
      <c r="K1685">
        <v>0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40">
        <f>AVERAGEIFS($C$2:C1685, $B$2:B1685, B1685)</f>
        <v>24.471153846153847</v>
      </c>
      <c r="AM1685" s="40">
        <f>AVERAGEIFS($I$2:I1685, $B$2:B1685, B1685)</f>
        <v>0.55701923076923088</v>
      </c>
      <c r="AN1685" s="40">
        <f>AVERAGEIFS($J$2:J1685, $B$2:B1685, B1685)</f>
        <v>0.52163461538461531</v>
      </c>
      <c r="AO1685" s="40">
        <f>AVERAGEIFS($D$2:D1685, $B$2:B1685, B1685)</f>
        <v>0.61538461538461542</v>
      </c>
    </row>
    <row r="1686" spans="1:41" x14ac:dyDescent="0.25">
      <c r="A1686" s="39">
        <v>46245</v>
      </c>
      <c r="B1686" t="s">
        <v>113</v>
      </c>
      <c r="C1686">
        <v>26</v>
      </c>
      <c r="D1686">
        <v>1</v>
      </c>
      <c r="E1686">
        <v>3</v>
      </c>
      <c r="F1686">
        <v>3</v>
      </c>
      <c r="G1686">
        <v>14</v>
      </c>
      <c r="H1686">
        <v>9</v>
      </c>
      <c r="I1686">
        <v>1</v>
      </c>
      <c r="J1686">
        <v>0.64</v>
      </c>
      <c r="K1686">
        <v>0</v>
      </c>
      <c r="L1686">
        <v>0</v>
      </c>
      <c r="M1686">
        <v>1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40">
        <f>AVERAGEIFS($C$2:C1686, $B$2:B1686, B1686)</f>
        <v>19.791666666666668</v>
      </c>
      <c r="AM1686" s="40">
        <f>AVERAGEIFS($I$2:I1686, $B$2:B1686, B1686)</f>
        <v>0.51770833333333333</v>
      </c>
      <c r="AN1686" s="40">
        <f>AVERAGEIFS($J$2:J1686, $B$2:B1686, B1686)</f>
        <v>0.51583333333333348</v>
      </c>
      <c r="AO1686" s="40">
        <f>AVERAGEIFS($D$2:D1686, $B$2:B1686, B1686)</f>
        <v>0.625</v>
      </c>
    </row>
    <row r="1687" spans="1:41" x14ac:dyDescent="0.25">
      <c r="A1687" s="39">
        <v>46245</v>
      </c>
      <c r="B1687" t="s">
        <v>36</v>
      </c>
      <c r="C1687">
        <v>14</v>
      </c>
      <c r="D1687">
        <v>1</v>
      </c>
      <c r="E1687">
        <v>3</v>
      </c>
      <c r="F1687">
        <v>3</v>
      </c>
      <c r="G1687">
        <v>14</v>
      </c>
      <c r="H1687">
        <v>9</v>
      </c>
      <c r="I1687">
        <v>1</v>
      </c>
      <c r="J1687">
        <v>0.64</v>
      </c>
      <c r="K1687">
        <v>0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40">
        <f>AVERAGEIFS($C$2:C1687, $B$2:B1687, B1687)</f>
        <v>17.840579710144926</v>
      </c>
      <c r="AM1687" s="40">
        <f>AVERAGEIFS($I$2:I1687, $B$2:B1687, B1687)</f>
        <v>0.46666666666666673</v>
      </c>
      <c r="AN1687" s="40">
        <f>AVERAGEIFS($J$2:J1687, $B$2:B1687, B1687)</f>
        <v>0.474927536231884</v>
      </c>
      <c r="AO1687" s="40">
        <f>AVERAGEIFS($D$2:D1687, $B$2:B1687, B1687)</f>
        <v>0.47826086956521741</v>
      </c>
    </row>
    <row r="1688" spans="1:41" x14ac:dyDescent="0.25">
      <c r="A1688" s="39">
        <v>46245</v>
      </c>
      <c r="B1688" t="s">
        <v>44</v>
      </c>
      <c r="C1688">
        <v>16</v>
      </c>
      <c r="D1688">
        <v>1</v>
      </c>
      <c r="E1688">
        <v>3</v>
      </c>
      <c r="F1688">
        <v>3</v>
      </c>
      <c r="G1688">
        <v>14</v>
      </c>
      <c r="H1688">
        <v>9</v>
      </c>
      <c r="I1688">
        <v>1</v>
      </c>
      <c r="J1688">
        <v>0.64</v>
      </c>
      <c r="K1688">
        <v>0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40">
        <f>AVERAGEIFS($C$2:C1688, $B$2:B1688, B1688)</f>
        <v>18.049180327868854</v>
      </c>
      <c r="AM1688" s="40">
        <f>AVERAGEIFS($I$2:I1688, $B$2:B1688, B1688)</f>
        <v>0.49803278688524594</v>
      </c>
      <c r="AN1688" s="40">
        <f>AVERAGEIFS($J$2:J1688, $B$2:B1688, B1688)</f>
        <v>0.50557377049180319</v>
      </c>
      <c r="AO1688" s="40">
        <f>AVERAGEIFS($D$2:D1688, $B$2:B1688, B1688)</f>
        <v>0.47540983606557374</v>
      </c>
    </row>
    <row r="1689" spans="1:41" x14ac:dyDescent="0.25">
      <c r="A1689" s="39">
        <v>46245</v>
      </c>
      <c r="B1689" t="s">
        <v>186</v>
      </c>
      <c r="C1689">
        <v>17</v>
      </c>
      <c r="D1689">
        <v>1</v>
      </c>
      <c r="E1689">
        <v>3</v>
      </c>
      <c r="F1689">
        <v>3</v>
      </c>
      <c r="G1689">
        <v>14</v>
      </c>
      <c r="H1689">
        <v>9</v>
      </c>
      <c r="I1689">
        <v>1</v>
      </c>
      <c r="J1689">
        <v>0.64</v>
      </c>
      <c r="K1689">
        <v>0</v>
      </c>
      <c r="L1689">
        <v>0</v>
      </c>
      <c r="M1689">
        <v>1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40">
        <f>AVERAGEIFS($C$2:C1689, $B$2:B1689, B1689)</f>
        <v>9.7368421052631575</v>
      </c>
      <c r="AM1689" s="40">
        <f>AVERAGEIFS($I$2:I1689, $B$2:B1689, B1689)</f>
        <v>0.67105263157894735</v>
      </c>
      <c r="AN1689" s="40">
        <f>AVERAGEIFS($J$2:J1689, $B$2:B1689, B1689)</f>
        <v>0.57210526315789467</v>
      </c>
      <c r="AO1689" s="40">
        <f>AVERAGEIFS($D$2:D1689, $B$2:B1689, B1689)</f>
        <v>0.68421052631578949</v>
      </c>
    </row>
    <row r="1690" spans="1:41" x14ac:dyDescent="0.25">
      <c r="A1690" s="39">
        <v>46245</v>
      </c>
      <c r="B1690" t="s">
        <v>92</v>
      </c>
      <c r="C1690">
        <v>8</v>
      </c>
      <c r="D1690">
        <v>1</v>
      </c>
      <c r="E1690">
        <v>3</v>
      </c>
      <c r="F1690">
        <v>3</v>
      </c>
      <c r="G1690">
        <v>14</v>
      </c>
      <c r="H1690">
        <v>9</v>
      </c>
      <c r="I1690">
        <v>1</v>
      </c>
      <c r="J1690">
        <v>0.64</v>
      </c>
      <c r="K1690">
        <v>0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40">
        <f>AVERAGEIFS($C$2:C1690, $B$2:B1690, B1690)</f>
        <v>13</v>
      </c>
      <c r="AM1690" s="40">
        <f>AVERAGEIFS($I$2:I1690, $B$2:B1690, B1690)</f>
        <v>0.53749999999999998</v>
      </c>
      <c r="AN1690" s="40">
        <f>AVERAGEIFS($J$2:J1690, $B$2:B1690, B1690)</f>
        <v>0.50357142857142845</v>
      </c>
      <c r="AO1690" s="40">
        <f>AVERAGEIFS($D$2:D1690, $B$2:B1690, B1690)</f>
        <v>0.5714285714285714</v>
      </c>
    </row>
    <row r="1691" spans="1:41" x14ac:dyDescent="0.25">
      <c r="A1691" s="39">
        <v>46245</v>
      </c>
      <c r="B1691" t="s">
        <v>1</v>
      </c>
      <c r="C1691">
        <v>33</v>
      </c>
      <c r="D1691">
        <v>0</v>
      </c>
      <c r="E1691">
        <v>3</v>
      </c>
      <c r="F1691">
        <v>0</v>
      </c>
      <c r="G1691">
        <v>14</v>
      </c>
      <c r="H1691">
        <v>5</v>
      </c>
      <c r="I1691">
        <v>0</v>
      </c>
      <c r="J1691">
        <v>0.36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40">
        <f>AVERAGEIFS($C$2:C1691, $B$2:B1691, B1691)</f>
        <v>26.779661016949152</v>
      </c>
      <c r="AM1691" s="40">
        <f>AVERAGEIFS($I$2:I1691, $B$2:B1691, B1691)</f>
        <v>0.51186440677966105</v>
      </c>
      <c r="AN1691" s="40">
        <f>AVERAGEIFS($J$2:J1691, $B$2:B1691, B1691)</f>
        <v>0.50576271186440691</v>
      </c>
      <c r="AO1691" s="40">
        <f>AVERAGEIFS($D$2:D1691, $B$2:B1691, B1691)</f>
        <v>0.52542372881355937</v>
      </c>
    </row>
    <row r="1692" spans="1:41" x14ac:dyDescent="0.25">
      <c r="A1692" s="39">
        <v>46245</v>
      </c>
      <c r="B1692" t="s">
        <v>65</v>
      </c>
      <c r="C1692">
        <v>10</v>
      </c>
      <c r="D1692">
        <v>0</v>
      </c>
      <c r="E1692">
        <v>3</v>
      </c>
      <c r="F1692">
        <v>0</v>
      </c>
      <c r="G1692">
        <v>14</v>
      </c>
      <c r="H1692">
        <v>5</v>
      </c>
      <c r="I1692">
        <v>0</v>
      </c>
      <c r="J1692">
        <v>0.36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40">
        <f>AVERAGEIFS($C$2:C1692, $B$2:B1692, B1692)</f>
        <v>17.30188679245283</v>
      </c>
      <c r="AM1692" s="40">
        <f>AVERAGEIFS($I$2:I1692, $B$2:B1692, B1692)</f>
        <v>0.48773584905660378</v>
      </c>
      <c r="AN1692" s="40">
        <f>AVERAGEIFS($J$2:J1692, $B$2:B1692, B1692)</f>
        <v>0.48660377358490553</v>
      </c>
      <c r="AO1692" s="40">
        <f>AVERAGEIFS($D$2:D1692, $B$2:B1692, B1692)</f>
        <v>0.52830188679245282</v>
      </c>
    </row>
    <row r="1693" spans="1:41" x14ac:dyDescent="0.25">
      <c r="A1693" s="39">
        <v>46245</v>
      </c>
      <c r="B1693" t="s">
        <v>124</v>
      </c>
      <c r="C1693">
        <v>21</v>
      </c>
      <c r="D1693">
        <v>0</v>
      </c>
      <c r="E1693">
        <v>3</v>
      </c>
      <c r="F1693">
        <v>0</v>
      </c>
      <c r="G1693">
        <v>14</v>
      </c>
      <c r="H1693">
        <v>5</v>
      </c>
      <c r="I1693">
        <v>0</v>
      </c>
      <c r="J1693">
        <v>0.36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40">
        <f>AVERAGEIFS($C$2:C1693, $B$2:B1693, B1693)</f>
        <v>15.26923076923077</v>
      </c>
      <c r="AM1693" s="40">
        <f>AVERAGEIFS($I$2:I1693, $B$2:B1693, B1693)</f>
        <v>0.40384615384615385</v>
      </c>
      <c r="AN1693" s="40">
        <f>AVERAGEIFS($J$2:J1693, $B$2:B1693, B1693)</f>
        <v>0.46769230769230763</v>
      </c>
      <c r="AO1693" s="40">
        <f>AVERAGEIFS($D$2:D1693, $B$2:B1693, B1693)</f>
        <v>0.34615384615384615</v>
      </c>
    </row>
    <row r="1694" spans="1:41" x14ac:dyDescent="0.25">
      <c r="A1694" s="39">
        <v>46245</v>
      </c>
      <c r="B1694" t="s">
        <v>118</v>
      </c>
      <c r="C1694">
        <v>17</v>
      </c>
      <c r="D1694">
        <v>0</v>
      </c>
      <c r="E1694">
        <v>3</v>
      </c>
      <c r="F1694">
        <v>0</v>
      </c>
      <c r="G1694">
        <v>14</v>
      </c>
      <c r="H1694">
        <v>5</v>
      </c>
      <c r="I1694">
        <v>0</v>
      </c>
      <c r="J1694">
        <v>0.36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 s="40">
        <f>AVERAGEIFS($C$2:C1694, $B$2:B1694, B1694)</f>
        <v>12.238095238095237</v>
      </c>
      <c r="AM1694" s="40">
        <f>AVERAGEIFS($I$2:I1694, $B$2:B1694, B1694)</f>
        <v>0.35952380952380952</v>
      </c>
      <c r="AN1694" s="40">
        <f>AVERAGEIFS($J$2:J1694, $B$2:B1694, B1694)</f>
        <v>0.43476190476190474</v>
      </c>
      <c r="AO1694" s="40">
        <f>AVERAGEIFS($D$2:D1694, $B$2:B1694, B1694)</f>
        <v>0.38095238095238093</v>
      </c>
    </row>
    <row r="1695" spans="1:41" x14ac:dyDescent="0.25">
      <c r="A1695" s="39">
        <v>46245</v>
      </c>
      <c r="B1695" t="s">
        <v>253</v>
      </c>
      <c r="C1695">
        <v>3</v>
      </c>
      <c r="D1695">
        <v>0</v>
      </c>
      <c r="E1695">
        <v>3</v>
      </c>
      <c r="F1695">
        <v>0</v>
      </c>
      <c r="G1695">
        <v>14</v>
      </c>
      <c r="H1695">
        <v>5</v>
      </c>
      <c r="I1695">
        <v>0</v>
      </c>
      <c r="J1695">
        <v>0.36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 s="40">
        <f>AVERAGEIFS($C$2:C1695, $B$2:B1695, B1695)</f>
        <v>9.8571428571428577</v>
      </c>
      <c r="AM1695" s="40">
        <f>AVERAGEIFS($I$2:I1695, $B$2:B1695, B1695)</f>
        <v>0.35357142857142859</v>
      </c>
      <c r="AN1695" s="40">
        <f>AVERAGEIFS($J$2:J1695, $B$2:B1695, B1695)</f>
        <v>0.41571428571428576</v>
      </c>
      <c r="AO1695" s="40">
        <f>AVERAGEIFS($D$2:D1695, $B$2:B1695, B1695)</f>
        <v>0.35714285714285715</v>
      </c>
    </row>
    <row r="1696" spans="1:41" x14ac:dyDescent="0.25">
      <c r="A1696" s="39">
        <v>46245</v>
      </c>
      <c r="B1696" t="s">
        <v>29</v>
      </c>
      <c r="C1696">
        <v>10</v>
      </c>
      <c r="D1696">
        <v>0</v>
      </c>
      <c r="E1696">
        <v>3</v>
      </c>
      <c r="F1696">
        <v>0</v>
      </c>
      <c r="G1696">
        <v>14</v>
      </c>
      <c r="H1696">
        <v>5</v>
      </c>
      <c r="I1696">
        <v>0</v>
      </c>
      <c r="J1696">
        <v>0.36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 s="40">
        <f>AVERAGEIFS($C$2:C1696, $B$2:B1696, B1696)</f>
        <v>10.119999999999999</v>
      </c>
      <c r="AM1696" s="40">
        <f>AVERAGEIFS($I$2:I1696, $B$2:B1696, B1696)</f>
        <v>0.46460000000000001</v>
      </c>
      <c r="AN1696" s="40">
        <f>AVERAGEIFS($J$2:J1696, $B$2:B1696, B1696)</f>
        <v>0.49059999999999993</v>
      </c>
      <c r="AO1696" s="40">
        <f>AVERAGEIFS($D$2:D1696, $B$2:B1696, B1696)</f>
        <v>0.44</v>
      </c>
    </row>
    <row r="1697" spans="1:41" x14ac:dyDescent="0.25">
      <c r="A1697" s="39">
        <v>46247</v>
      </c>
      <c r="B1697" t="s">
        <v>38</v>
      </c>
      <c r="C1697">
        <v>10</v>
      </c>
      <c r="D1697">
        <v>1</v>
      </c>
      <c r="E1697">
        <v>3</v>
      </c>
      <c r="F1697">
        <v>3</v>
      </c>
      <c r="G1697">
        <v>12</v>
      </c>
      <c r="H1697">
        <v>9</v>
      </c>
      <c r="I1697">
        <v>1</v>
      </c>
      <c r="J1697">
        <v>0.75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1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 s="40">
        <f>AVERAGEIFS($C$2:C1697, $B$2:B1697, B1697)</f>
        <v>16.514285714285716</v>
      </c>
      <c r="AM1697" s="40">
        <f>AVERAGEIFS($I$2:I1697, $B$2:B1697, B1697)</f>
        <v>0.55785714285714283</v>
      </c>
      <c r="AN1697" s="40">
        <f>AVERAGEIFS($J$2:J1697, $B$2:B1697, B1697)</f>
        <v>0.54314285714285726</v>
      </c>
      <c r="AO1697" s="40">
        <f>AVERAGEIFS($D$2:D1697, $B$2:B1697, B1697)</f>
        <v>0.6</v>
      </c>
    </row>
    <row r="1698" spans="1:41" x14ac:dyDescent="0.25">
      <c r="A1698" s="39">
        <v>46247</v>
      </c>
      <c r="B1698" t="s">
        <v>1</v>
      </c>
      <c r="C1698">
        <v>19</v>
      </c>
      <c r="D1698">
        <v>1</v>
      </c>
      <c r="E1698">
        <v>3</v>
      </c>
      <c r="F1698">
        <v>3</v>
      </c>
      <c r="G1698">
        <v>12</v>
      </c>
      <c r="H1698">
        <v>9</v>
      </c>
      <c r="I1698">
        <v>1</v>
      </c>
      <c r="J1698">
        <v>0.75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 s="40">
        <f>AVERAGEIFS($C$2:C1698, $B$2:B1698, B1698)</f>
        <v>26.65</v>
      </c>
      <c r="AM1698" s="40">
        <f>AVERAGEIFS($I$2:I1698, $B$2:B1698, B1698)</f>
        <v>0.52</v>
      </c>
      <c r="AN1698" s="40">
        <f>AVERAGEIFS($J$2:J1698, $B$2:B1698, B1698)</f>
        <v>0.50983333333333347</v>
      </c>
      <c r="AO1698" s="40">
        <f>AVERAGEIFS($D$2:D1698, $B$2:B1698, B1698)</f>
        <v>0.53333333333333333</v>
      </c>
    </row>
    <row r="1699" spans="1:41" x14ac:dyDescent="0.25">
      <c r="A1699" s="39">
        <v>46247</v>
      </c>
      <c r="B1699" t="s">
        <v>65</v>
      </c>
      <c r="C1699">
        <v>19</v>
      </c>
      <c r="D1699">
        <v>1</v>
      </c>
      <c r="E1699">
        <v>3</v>
      </c>
      <c r="F1699">
        <v>3</v>
      </c>
      <c r="G1699">
        <v>12</v>
      </c>
      <c r="H1699">
        <v>9</v>
      </c>
      <c r="I1699">
        <v>1</v>
      </c>
      <c r="J1699">
        <v>0.75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 s="40">
        <f>AVERAGEIFS($C$2:C1699, $B$2:B1699, B1699)</f>
        <v>17.333333333333332</v>
      </c>
      <c r="AM1699" s="40">
        <f>AVERAGEIFS($I$2:I1699, $B$2:B1699, B1699)</f>
        <v>0.49722222222222223</v>
      </c>
      <c r="AN1699" s="40">
        <f>AVERAGEIFS($J$2:J1699, $B$2:B1699, B1699)</f>
        <v>0.49148148148148135</v>
      </c>
      <c r="AO1699" s="40">
        <f>AVERAGEIFS($D$2:D1699, $B$2:B1699, B1699)</f>
        <v>0.53703703703703709</v>
      </c>
    </row>
    <row r="1700" spans="1:41" x14ac:dyDescent="0.25">
      <c r="A1700" s="39">
        <v>46247</v>
      </c>
      <c r="B1700" t="s">
        <v>119</v>
      </c>
      <c r="C1700">
        <v>14</v>
      </c>
      <c r="D1700">
        <v>1</v>
      </c>
      <c r="E1700">
        <v>3</v>
      </c>
      <c r="F1700">
        <v>3</v>
      </c>
      <c r="G1700">
        <v>12</v>
      </c>
      <c r="H1700">
        <v>9</v>
      </c>
      <c r="I1700">
        <v>1</v>
      </c>
      <c r="J1700">
        <v>0.75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 s="40">
        <f>AVERAGEIFS($C$2:C1700, $B$2:B1700, B1700)</f>
        <v>15.603448275862069</v>
      </c>
      <c r="AM1700" s="40">
        <f>AVERAGEIFS($I$2:I1700, $B$2:B1700, B1700)</f>
        <v>0.55517241379310345</v>
      </c>
      <c r="AN1700" s="40">
        <f>AVERAGEIFS($J$2:J1700, $B$2:B1700, B1700)</f>
        <v>0.53413793103448259</v>
      </c>
      <c r="AO1700" s="40">
        <f>AVERAGEIFS($D$2:D1700, $B$2:B1700, B1700)</f>
        <v>0.55172413793103448</v>
      </c>
    </row>
    <row r="1701" spans="1:41" x14ac:dyDescent="0.25">
      <c r="A1701" s="39">
        <v>46247</v>
      </c>
      <c r="B1701" t="s">
        <v>113</v>
      </c>
      <c r="C1701">
        <v>18</v>
      </c>
      <c r="D1701">
        <v>1</v>
      </c>
      <c r="E1701">
        <v>3</v>
      </c>
      <c r="F1701">
        <v>3</v>
      </c>
      <c r="G1701">
        <v>12</v>
      </c>
      <c r="H1701">
        <v>9</v>
      </c>
      <c r="I1701">
        <v>1</v>
      </c>
      <c r="J1701">
        <v>0.75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1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 s="40">
        <f>AVERAGEIFS($C$2:C1701, $B$2:B1701, B1701)</f>
        <v>19.755102040816325</v>
      </c>
      <c r="AM1701" s="40">
        <f>AVERAGEIFS($I$2:I1701, $B$2:B1701, B1701)</f>
        <v>0.52755102040816326</v>
      </c>
      <c r="AN1701" s="40">
        <f>AVERAGEIFS($J$2:J1701, $B$2:B1701, B1701)</f>
        <v>0.52061224489795932</v>
      </c>
      <c r="AO1701" s="40">
        <f>AVERAGEIFS($D$2:D1701, $B$2:B1701, B1701)</f>
        <v>0.63265306122448983</v>
      </c>
    </row>
    <row r="1702" spans="1:41" x14ac:dyDescent="0.25">
      <c r="A1702" s="39">
        <v>46247</v>
      </c>
      <c r="B1702" t="s">
        <v>133</v>
      </c>
      <c r="C1702">
        <v>10</v>
      </c>
      <c r="D1702">
        <v>1</v>
      </c>
      <c r="E1702">
        <v>3</v>
      </c>
      <c r="F1702">
        <v>3</v>
      </c>
      <c r="G1702">
        <v>12</v>
      </c>
      <c r="H1702">
        <v>9</v>
      </c>
      <c r="I1702">
        <v>1</v>
      </c>
      <c r="J1702">
        <v>0.75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1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 s="40">
        <f>AVERAGEIFS($C$2:C1702, $B$2:B1702, B1702)</f>
        <v>11.74074074074074</v>
      </c>
      <c r="AM1702" s="40">
        <f>AVERAGEIFS($I$2:I1702, $B$2:B1702, B1702)</f>
        <v>0.49259259259259253</v>
      </c>
      <c r="AN1702" s="40">
        <f>AVERAGEIFS($J$2:J1702, $B$2:B1702, B1702)</f>
        <v>0.48296296296296298</v>
      </c>
      <c r="AO1702" s="40">
        <f>AVERAGEIFS($D$2:D1702, $B$2:B1702, B1702)</f>
        <v>0.55555555555555558</v>
      </c>
    </row>
    <row r="1703" spans="1:41" x14ac:dyDescent="0.25">
      <c r="A1703" s="39">
        <v>46247</v>
      </c>
      <c r="B1703" t="s">
        <v>36</v>
      </c>
      <c r="C1703">
        <v>5</v>
      </c>
      <c r="D1703">
        <v>0</v>
      </c>
      <c r="E1703">
        <v>3</v>
      </c>
      <c r="F1703">
        <v>0</v>
      </c>
      <c r="G1703">
        <v>12</v>
      </c>
      <c r="H1703">
        <v>3</v>
      </c>
      <c r="I1703">
        <v>0</v>
      </c>
      <c r="J1703">
        <v>0.25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40">
        <f>AVERAGEIFS($C$2:C1703, $B$2:B1703, B1703)</f>
        <v>17.657142857142858</v>
      </c>
      <c r="AM1703" s="40">
        <f>AVERAGEIFS($I$2:I1703, $B$2:B1703, B1703)</f>
        <v>0.46</v>
      </c>
      <c r="AN1703" s="40">
        <f>AVERAGEIFS($J$2:J1703, $B$2:B1703, B1703)</f>
        <v>0.47171428571428564</v>
      </c>
      <c r="AO1703" s="40">
        <f>AVERAGEIFS($D$2:D1703, $B$2:B1703, B1703)</f>
        <v>0.47142857142857142</v>
      </c>
    </row>
    <row r="1704" spans="1:41" x14ac:dyDescent="0.25">
      <c r="A1704" s="39">
        <v>46247</v>
      </c>
      <c r="B1704" t="s">
        <v>6</v>
      </c>
      <c r="C1704">
        <v>23</v>
      </c>
      <c r="D1704">
        <v>0</v>
      </c>
      <c r="E1704">
        <v>3</v>
      </c>
      <c r="F1704">
        <v>0</v>
      </c>
      <c r="G1704">
        <v>12</v>
      </c>
      <c r="H1704">
        <v>3</v>
      </c>
      <c r="I1704">
        <v>0</v>
      </c>
      <c r="J1704">
        <v>0.25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40">
        <f>AVERAGEIFS($C$2:C1704, $B$2:B1704, B1704)</f>
        <v>24.457142857142856</v>
      </c>
      <c r="AM1704" s="40">
        <f>AVERAGEIFS($I$2:I1704, $B$2:B1704, B1704)</f>
        <v>0.55171428571428582</v>
      </c>
      <c r="AN1704" s="40">
        <f>AVERAGEIFS($J$2:J1704, $B$2:B1704, B1704)</f>
        <v>0.51904761904761898</v>
      </c>
      <c r="AO1704" s="40">
        <f>AVERAGEIFS($D$2:D1704, $B$2:B1704, B1704)</f>
        <v>0.60952380952380958</v>
      </c>
    </row>
    <row r="1705" spans="1:41" x14ac:dyDescent="0.25">
      <c r="A1705" s="39">
        <v>46247</v>
      </c>
      <c r="B1705" t="s">
        <v>151</v>
      </c>
      <c r="C1705">
        <v>20</v>
      </c>
      <c r="D1705">
        <v>0</v>
      </c>
      <c r="E1705">
        <v>3</v>
      </c>
      <c r="F1705">
        <v>0</v>
      </c>
      <c r="G1705">
        <v>12</v>
      </c>
      <c r="H1705">
        <v>3</v>
      </c>
      <c r="I1705">
        <v>0</v>
      </c>
      <c r="J1705">
        <v>0.25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40">
        <f>AVERAGEIFS($C$2:C1705, $B$2:B1705, B1705)</f>
        <v>21.2</v>
      </c>
      <c r="AM1705" s="40">
        <f>AVERAGEIFS($I$2:I1705, $B$2:B1705, B1705)</f>
        <v>0.51833333333333331</v>
      </c>
      <c r="AN1705" s="40">
        <f>AVERAGEIFS($J$2:J1705, $B$2:B1705, B1705)</f>
        <v>0.5169999999999999</v>
      </c>
      <c r="AO1705" s="40">
        <f>AVERAGEIFS($D$2:D1705, $B$2:B1705, B1705)</f>
        <v>0.53333333333333333</v>
      </c>
    </row>
    <row r="1706" spans="1:41" x14ac:dyDescent="0.25">
      <c r="A1706" s="39">
        <v>46247</v>
      </c>
      <c r="B1706" t="s">
        <v>44</v>
      </c>
      <c r="C1706">
        <v>10</v>
      </c>
      <c r="D1706">
        <v>0</v>
      </c>
      <c r="E1706">
        <v>3</v>
      </c>
      <c r="F1706">
        <v>0</v>
      </c>
      <c r="G1706">
        <v>12</v>
      </c>
      <c r="H1706">
        <v>3</v>
      </c>
      <c r="I1706">
        <v>0</v>
      </c>
      <c r="J1706">
        <v>0.25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40">
        <f>AVERAGEIFS($C$2:C1706, $B$2:B1706, B1706)</f>
        <v>17.919354838709676</v>
      </c>
      <c r="AM1706" s="40">
        <f>AVERAGEIFS($I$2:I1706, $B$2:B1706, B1706)</f>
        <v>0.49000000000000005</v>
      </c>
      <c r="AN1706" s="40">
        <f>AVERAGEIFS($J$2:J1706, $B$2:B1706, B1706)</f>
        <v>0.50145161290322571</v>
      </c>
      <c r="AO1706" s="40">
        <f>AVERAGEIFS($D$2:D1706, $B$2:B1706, B1706)</f>
        <v>0.46774193548387094</v>
      </c>
    </row>
    <row r="1707" spans="1:41" x14ac:dyDescent="0.25">
      <c r="A1707" s="39">
        <v>46247</v>
      </c>
      <c r="B1707" t="s">
        <v>186</v>
      </c>
      <c r="C1707">
        <v>10</v>
      </c>
      <c r="D1707">
        <v>0</v>
      </c>
      <c r="E1707">
        <v>3</v>
      </c>
      <c r="F1707">
        <v>0</v>
      </c>
      <c r="G1707">
        <v>12</v>
      </c>
      <c r="H1707">
        <v>3</v>
      </c>
      <c r="I1707">
        <v>0</v>
      </c>
      <c r="J1707">
        <v>0.25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40">
        <f>AVERAGEIFS($C$2:C1707, $B$2:B1707, B1707)</f>
        <v>9.75</v>
      </c>
      <c r="AM1707" s="40">
        <f>AVERAGEIFS($I$2:I1707, $B$2:B1707, B1707)</f>
        <v>0.63749999999999996</v>
      </c>
      <c r="AN1707" s="40">
        <f>AVERAGEIFS($J$2:J1707, $B$2:B1707, B1707)</f>
        <v>0.55599999999999994</v>
      </c>
      <c r="AO1707" s="40">
        <f>AVERAGEIFS($D$2:D1707, $B$2:B1707, B1707)</f>
        <v>0.65</v>
      </c>
    </row>
    <row r="1708" spans="1:41" x14ac:dyDescent="0.25">
      <c r="A1708" s="39">
        <v>46247</v>
      </c>
      <c r="B1708" t="s">
        <v>253</v>
      </c>
      <c r="C1708">
        <v>6</v>
      </c>
      <c r="D1708">
        <v>0</v>
      </c>
      <c r="E1708">
        <v>3</v>
      </c>
      <c r="F1708">
        <v>0</v>
      </c>
      <c r="G1708">
        <v>12</v>
      </c>
      <c r="H1708">
        <v>3</v>
      </c>
      <c r="I1708">
        <v>0</v>
      </c>
      <c r="J1708">
        <v>0.25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40">
        <f>AVERAGEIFS($C$2:C1708, $B$2:B1708, B1708)</f>
        <v>9.6</v>
      </c>
      <c r="AM1708" s="40">
        <f>AVERAGEIFS($I$2:I1708, $B$2:B1708, B1708)</f>
        <v>0.33</v>
      </c>
      <c r="AN1708" s="40">
        <f>AVERAGEIFS($J$2:J1708, $B$2:B1708, B1708)</f>
        <v>0.40466666666666667</v>
      </c>
      <c r="AO1708" s="40">
        <f>AVERAGEIFS($D$2:D1708, $B$2:B1708, B1708)</f>
        <v>0.33333333333333331</v>
      </c>
    </row>
    <row r="1709" spans="1:41" x14ac:dyDescent="0.25">
      <c r="A1709" s="39">
        <v>46248</v>
      </c>
      <c r="B1709" t="s">
        <v>36</v>
      </c>
      <c r="C1709">
        <v>13</v>
      </c>
      <c r="D1709">
        <v>1</v>
      </c>
      <c r="E1709">
        <v>4</v>
      </c>
      <c r="F1709">
        <v>3</v>
      </c>
      <c r="G1709">
        <v>16</v>
      </c>
      <c r="H1709">
        <v>10</v>
      </c>
      <c r="I1709">
        <v>0.75</v>
      </c>
      <c r="J1709">
        <v>0.63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1</v>
      </c>
      <c r="AI1709">
        <v>1</v>
      </c>
      <c r="AJ1709">
        <v>0</v>
      </c>
      <c r="AK1709">
        <v>0</v>
      </c>
      <c r="AL1709" s="40">
        <f>AVERAGEIFS($C$2:C1709, $B$2:B1709, B1709)</f>
        <v>17.591549295774648</v>
      </c>
      <c r="AM1709" s="40">
        <f>AVERAGEIFS($I$2:I1709, $B$2:B1709, B1709)</f>
        <v>0.46408450704225357</v>
      </c>
      <c r="AN1709" s="40">
        <f>AVERAGEIFS($J$2:J1709, $B$2:B1709, B1709)</f>
        <v>0.47394366197183097</v>
      </c>
      <c r="AO1709" s="40">
        <f>AVERAGEIFS($D$2:D1709, $B$2:B1709, B1709)</f>
        <v>0.47887323943661969</v>
      </c>
    </row>
    <row r="1710" spans="1:41" x14ac:dyDescent="0.25">
      <c r="A1710" s="39">
        <v>46248</v>
      </c>
      <c r="B1710" t="s">
        <v>119</v>
      </c>
      <c r="C1710">
        <v>13</v>
      </c>
      <c r="D1710">
        <v>1</v>
      </c>
      <c r="E1710">
        <v>4</v>
      </c>
      <c r="F1710">
        <v>3</v>
      </c>
      <c r="G1710">
        <v>16</v>
      </c>
      <c r="H1710">
        <v>10</v>
      </c>
      <c r="I1710">
        <v>0.75</v>
      </c>
      <c r="J1710">
        <v>0.63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0</v>
      </c>
      <c r="AF1710">
        <v>0</v>
      </c>
      <c r="AG1710">
        <v>0</v>
      </c>
      <c r="AH1710">
        <v>1</v>
      </c>
      <c r="AI1710">
        <v>1</v>
      </c>
      <c r="AJ1710">
        <v>0</v>
      </c>
      <c r="AK1710">
        <v>0</v>
      </c>
      <c r="AL1710" s="40">
        <f>AVERAGEIFS($C$2:C1710, $B$2:B1710, B1710)</f>
        <v>15.559322033898304</v>
      </c>
      <c r="AM1710" s="40">
        <f>AVERAGEIFS($I$2:I1710, $B$2:B1710, B1710)</f>
        <v>0.55847457627118646</v>
      </c>
      <c r="AN1710" s="40">
        <f>AVERAGEIFS($J$2:J1710, $B$2:B1710, B1710)</f>
        <v>0.5357627118644066</v>
      </c>
      <c r="AO1710" s="40">
        <f>AVERAGEIFS($D$2:D1710, $B$2:B1710, B1710)</f>
        <v>0.55932203389830504</v>
      </c>
    </row>
    <row r="1711" spans="1:41" x14ac:dyDescent="0.25">
      <c r="A1711" s="39">
        <v>46248</v>
      </c>
      <c r="B1711" t="s">
        <v>6</v>
      </c>
      <c r="C1711">
        <v>22</v>
      </c>
      <c r="D1711">
        <v>1</v>
      </c>
      <c r="E1711">
        <v>4</v>
      </c>
      <c r="F1711">
        <v>3</v>
      </c>
      <c r="G1711">
        <v>16</v>
      </c>
      <c r="H1711">
        <v>10</v>
      </c>
      <c r="I1711">
        <v>0.75</v>
      </c>
      <c r="J1711">
        <v>0.63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0</v>
      </c>
      <c r="AF1711">
        <v>0</v>
      </c>
      <c r="AG1711">
        <v>0</v>
      </c>
      <c r="AH1711">
        <v>1</v>
      </c>
      <c r="AI1711">
        <v>1</v>
      </c>
      <c r="AJ1711">
        <v>0</v>
      </c>
      <c r="AK1711">
        <v>0</v>
      </c>
      <c r="AL1711" s="40">
        <f>AVERAGEIFS($C$2:C1711, $B$2:B1711, B1711)</f>
        <v>24.433962264150942</v>
      </c>
      <c r="AM1711" s="40">
        <f>AVERAGEIFS($I$2:I1711, $B$2:B1711, B1711)</f>
        <v>0.55358490566037744</v>
      </c>
      <c r="AN1711" s="40">
        <f>AVERAGEIFS($J$2:J1711, $B$2:B1711, B1711)</f>
        <v>0.52009433962264151</v>
      </c>
      <c r="AO1711" s="40">
        <f>AVERAGEIFS($D$2:D1711, $B$2:B1711, B1711)</f>
        <v>0.6132075471698113</v>
      </c>
    </row>
    <row r="1712" spans="1:41" x14ac:dyDescent="0.25">
      <c r="A1712" s="39">
        <v>46248</v>
      </c>
      <c r="B1712" t="s">
        <v>65</v>
      </c>
      <c r="C1712">
        <v>14</v>
      </c>
      <c r="D1712">
        <v>1</v>
      </c>
      <c r="E1712">
        <v>4</v>
      </c>
      <c r="F1712">
        <v>3</v>
      </c>
      <c r="G1712">
        <v>16</v>
      </c>
      <c r="H1712">
        <v>10</v>
      </c>
      <c r="I1712">
        <v>0.75</v>
      </c>
      <c r="J1712">
        <v>0.63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0</v>
      </c>
      <c r="AF1712">
        <v>0</v>
      </c>
      <c r="AG1712">
        <v>0</v>
      </c>
      <c r="AH1712">
        <v>1</v>
      </c>
      <c r="AI1712">
        <v>1</v>
      </c>
      <c r="AJ1712">
        <v>0</v>
      </c>
      <c r="AK1712">
        <v>0</v>
      </c>
      <c r="AL1712" s="40">
        <f>AVERAGEIFS($C$2:C1712, $B$2:B1712, B1712)</f>
        <v>17.272727272727273</v>
      </c>
      <c r="AM1712" s="40">
        <f>AVERAGEIFS($I$2:I1712, $B$2:B1712, B1712)</f>
        <v>0.50181818181818183</v>
      </c>
      <c r="AN1712" s="40">
        <f>AVERAGEIFS($J$2:J1712, $B$2:B1712, B1712)</f>
        <v>0.49399999999999983</v>
      </c>
      <c r="AO1712" s="40">
        <f>AVERAGEIFS($D$2:D1712, $B$2:B1712, B1712)</f>
        <v>0.54545454545454541</v>
      </c>
    </row>
    <row r="1713" spans="1:41" x14ac:dyDescent="0.25">
      <c r="A1713" s="39">
        <v>46248</v>
      </c>
      <c r="B1713" t="s">
        <v>186</v>
      </c>
      <c r="C1713">
        <v>15</v>
      </c>
      <c r="D1713">
        <v>1</v>
      </c>
      <c r="E1713">
        <v>4</v>
      </c>
      <c r="F1713">
        <v>3</v>
      </c>
      <c r="G1713">
        <v>16</v>
      </c>
      <c r="H1713">
        <v>10</v>
      </c>
      <c r="I1713">
        <v>0.75</v>
      </c>
      <c r="J1713">
        <v>0.63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1</v>
      </c>
      <c r="AE1713">
        <v>0</v>
      </c>
      <c r="AF1713">
        <v>0</v>
      </c>
      <c r="AG1713">
        <v>0</v>
      </c>
      <c r="AH1713">
        <v>1</v>
      </c>
      <c r="AI1713">
        <v>1</v>
      </c>
      <c r="AJ1713">
        <v>0</v>
      </c>
      <c r="AK1713">
        <v>0</v>
      </c>
      <c r="AL1713" s="40">
        <f>AVERAGEIFS($C$2:C1713, $B$2:B1713, B1713)</f>
        <v>10</v>
      </c>
      <c r="AM1713" s="40">
        <f>AVERAGEIFS($I$2:I1713, $B$2:B1713, B1713)</f>
        <v>0.6428571428571429</v>
      </c>
      <c r="AN1713" s="40">
        <f>AVERAGEIFS($J$2:J1713, $B$2:B1713, B1713)</f>
        <v>0.55952380952380953</v>
      </c>
      <c r="AO1713" s="40">
        <f>AVERAGEIFS($D$2:D1713, $B$2:B1713, B1713)</f>
        <v>0.66666666666666663</v>
      </c>
    </row>
    <row r="1714" spans="1:41" x14ac:dyDescent="0.25">
      <c r="A1714" s="39">
        <v>46248</v>
      </c>
      <c r="B1714" t="s">
        <v>1</v>
      </c>
      <c r="C1714">
        <v>21</v>
      </c>
      <c r="D1714">
        <v>1</v>
      </c>
      <c r="E1714">
        <v>4</v>
      </c>
      <c r="F1714">
        <v>3</v>
      </c>
      <c r="G1714">
        <v>16</v>
      </c>
      <c r="H1714">
        <v>10</v>
      </c>
      <c r="I1714">
        <v>0.75</v>
      </c>
      <c r="J1714">
        <v>0.63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1</v>
      </c>
      <c r="AI1714">
        <v>1</v>
      </c>
      <c r="AJ1714">
        <v>0</v>
      </c>
      <c r="AK1714">
        <v>0</v>
      </c>
      <c r="AL1714" s="40">
        <f>AVERAGEIFS($C$2:C1714, $B$2:B1714, B1714)</f>
        <v>26.557377049180328</v>
      </c>
      <c r="AM1714" s="40">
        <f>AVERAGEIFS($I$2:I1714, $B$2:B1714, B1714)</f>
        <v>0.52377049180327873</v>
      </c>
      <c r="AN1714" s="40">
        <f>AVERAGEIFS($J$2:J1714, $B$2:B1714, B1714)</f>
        <v>0.51180327868852471</v>
      </c>
      <c r="AO1714" s="40">
        <f>AVERAGEIFS($D$2:D1714, $B$2:B1714, B1714)</f>
        <v>0.54098360655737709</v>
      </c>
    </row>
    <row r="1715" spans="1:41" x14ac:dyDescent="0.25">
      <c r="A1715" s="39">
        <v>46248</v>
      </c>
      <c r="B1715" t="s">
        <v>113</v>
      </c>
      <c r="C1715">
        <v>19</v>
      </c>
      <c r="D1715">
        <v>0</v>
      </c>
      <c r="E1715">
        <v>4</v>
      </c>
      <c r="F1715">
        <v>1</v>
      </c>
      <c r="G1715">
        <v>16</v>
      </c>
      <c r="H1715">
        <v>6</v>
      </c>
      <c r="I1715">
        <v>0.25</v>
      </c>
      <c r="J1715">
        <v>0.38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1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40">
        <f>AVERAGEIFS($C$2:C1715, $B$2:B1715, B1715)</f>
        <v>19.739999999999998</v>
      </c>
      <c r="AM1715" s="40">
        <f>AVERAGEIFS($I$2:I1715, $B$2:B1715, B1715)</f>
        <v>0.52200000000000002</v>
      </c>
      <c r="AN1715" s="40">
        <f>AVERAGEIFS($J$2:J1715, $B$2:B1715, B1715)</f>
        <v>0.51780000000000015</v>
      </c>
      <c r="AO1715" s="40">
        <f>AVERAGEIFS($D$2:D1715, $B$2:B1715, B1715)</f>
        <v>0.62</v>
      </c>
    </row>
    <row r="1716" spans="1:41" x14ac:dyDescent="0.25">
      <c r="A1716" s="39">
        <v>46248</v>
      </c>
      <c r="B1716" t="s">
        <v>151</v>
      </c>
      <c r="C1716">
        <v>15</v>
      </c>
      <c r="D1716">
        <v>0</v>
      </c>
      <c r="E1716">
        <v>4</v>
      </c>
      <c r="F1716">
        <v>1</v>
      </c>
      <c r="G1716">
        <v>16</v>
      </c>
      <c r="H1716">
        <v>6</v>
      </c>
      <c r="I1716">
        <v>0.25</v>
      </c>
      <c r="J1716">
        <v>0.38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1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40">
        <f>AVERAGEIFS($C$2:C1716, $B$2:B1716, B1716)</f>
        <v>21</v>
      </c>
      <c r="AM1716" s="40">
        <f>AVERAGEIFS($I$2:I1716, $B$2:B1716, B1716)</f>
        <v>0.50967741935483868</v>
      </c>
      <c r="AN1716" s="40">
        <f>AVERAGEIFS($J$2:J1716, $B$2:B1716, B1716)</f>
        <v>0.51258064516129032</v>
      </c>
      <c r="AO1716" s="40">
        <f>AVERAGEIFS($D$2:D1716, $B$2:B1716, B1716)</f>
        <v>0.5161290322580645</v>
      </c>
    </row>
    <row r="1717" spans="1:41" x14ac:dyDescent="0.25">
      <c r="A1717" s="39">
        <v>46248</v>
      </c>
      <c r="B1717" t="s">
        <v>44</v>
      </c>
      <c r="C1717">
        <v>13</v>
      </c>
      <c r="D1717">
        <v>0</v>
      </c>
      <c r="E1717">
        <v>4</v>
      </c>
      <c r="F1717">
        <v>1</v>
      </c>
      <c r="G1717">
        <v>16</v>
      </c>
      <c r="H1717">
        <v>6</v>
      </c>
      <c r="I1717">
        <v>0.25</v>
      </c>
      <c r="J1717">
        <v>0.38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1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40">
        <f>AVERAGEIFS($C$2:C1717, $B$2:B1717, B1717)</f>
        <v>17.841269841269842</v>
      </c>
      <c r="AM1717" s="40">
        <f>AVERAGEIFS($I$2:I1717, $B$2:B1717, B1717)</f>
        <v>0.48619047619047623</v>
      </c>
      <c r="AN1717" s="40">
        <f>AVERAGEIFS($J$2:J1717, $B$2:B1717, B1717)</f>
        <v>0.49952380952380937</v>
      </c>
      <c r="AO1717" s="40">
        <f>AVERAGEIFS($D$2:D1717, $B$2:B1717, B1717)</f>
        <v>0.46031746031746029</v>
      </c>
    </row>
    <row r="1718" spans="1:41" x14ac:dyDescent="0.25">
      <c r="A1718" s="39">
        <v>46248</v>
      </c>
      <c r="B1718" t="s">
        <v>112</v>
      </c>
      <c r="C1718">
        <v>14</v>
      </c>
      <c r="D1718">
        <v>0</v>
      </c>
      <c r="E1718">
        <v>4</v>
      </c>
      <c r="F1718">
        <v>1</v>
      </c>
      <c r="G1718">
        <v>16</v>
      </c>
      <c r="H1718">
        <v>6</v>
      </c>
      <c r="I1718">
        <v>0.25</v>
      </c>
      <c r="J1718">
        <v>0.38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40">
        <f>AVERAGEIFS($C$2:C1718, $B$2:B1718, B1718)</f>
        <v>12.606060606060606</v>
      </c>
      <c r="AM1718" s="40">
        <f>AVERAGEIFS($I$2:I1718, $B$2:B1718, B1718)</f>
        <v>0.5</v>
      </c>
      <c r="AN1718" s="40">
        <f>AVERAGEIFS($J$2:J1718, $B$2:B1718, B1718)</f>
        <v>0.50060606060606061</v>
      </c>
      <c r="AO1718" s="40">
        <f>AVERAGEIFS($D$2:D1718, $B$2:B1718, B1718)</f>
        <v>0.45454545454545453</v>
      </c>
    </row>
    <row r="1719" spans="1:41" x14ac:dyDescent="0.25">
      <c r="A1719" s="39">
        <v>46248</v>
      </c>
      <c r="B1719" t="s">
        <v>253</v>
      </c>
      <c r="C1719">
        <v>6</v>
      </c>
      <c r="D1719">
        <v>0</v>
      </c>
      <c r="E1719">
        <v>4</v>
      </c>
      <c r="F1719">
        <v>1</v>
      </c>
      <c r="G1719">
        <v>16</v>
      </c>
      <c r="H1719">
        <v>6</v>
      </c>
      <c r="I1719">
        <v>0.25</v>
      </c>
      <c r="J1719">
        <v>0.38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40">
        <f>AVERAGEIFS($C$2:C1719, $B$2:B1719, B1719)</f>
        <v>9.375</v>
      </c>
      <c r="AM1719" s="40">
        <f>AVERAGEIFS($I$2:I1719, $B$2:B1719, B1719)</f>
        <v>0.32500000000000001</v>
      </c>
      <c r="AN1719" s="40">
        <f>AVERAGEIFS($J$2:J1719, $B$2:B1719, B1719)</f>
        <v>0.40312500000000001</v>
      </c>
      <c r="AO1719" s="40">
        <f>AVERAGEIFS($D$2:D1719, $B$2:B1719, B1719)</f>
        <v>0.3125</v>
      </c>
    </row>
    <row r="1720" spans="1:41" x14ac:dyDescent="0.25">
      <c r="A1720" s="39">
        <v>46248</v>
      </c>
      <c r="B1720" t="s">
        <v>40</v>
      </c>
      <c r="C1720">
        <v>9</v>
      </c>
      <c r="D1720">
        <v>0</v>
      </c>
      <c r="E1720">
        <v>4</v>
      </c>
      <c r="F1720">
        <v>1</v>
      </c>
      <c r="G1720">
        <v>16</v>
      </c>
      <c r="H1720">
        <v>6</v>
      </c>
      <c r="I1720">
        <v>0.25</v>
      </c>
      <c r="J1720">
        <v>0.38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40">
        <f>AVERAGEIFS($C$2:C1720, $B$2:B1720, B1720)</f>
        <v>16.885714285714286</v>
      </c>
      <c r="AM1720" s="40">
        <f>AVERAGEIFS($I$2:I1720, $B$2:B1720, B1720)</f>
        <v>0.38714285714285712</v>
      </c>
      <c r="AN1720" s="40">
        <f>AVERAGEIFS($J$2:J1720, $B$2:B1720, B1720)</f>
        <v>0.43971428571428572</v>
      </c>
      <c r="AO1720" s="40">
        <f>AVERAGEIFS($D$2:D1720, $B$2:B1720, B1720)</f>
        <v>0.31428571428571428</v>
      </c>
    </row>
    <row r="1721" spans="1:41" x14ac:dyDescent="0.25">
      <c r="A1721" s="39">
        <v>46250</v>
      </c>
      <c r="B1721" t="s">
        <v>36</v>
      </c>
      <c r="C1721">
        <v>15</v>
      </c>
      <c r="D1721">
        <v>1</v>
      </c>
      <c r="E1721">
        <v>4</v>
      </c>
      <c r="F1721">
        <v>3</v>
      </c>
      <c r="G1721">
        <v>15</v>
      </c>
      <c r="H1721">
        <v>10</v>
      </c>
      <c r="I1721">
        <v>0.75</v>
      </c>
      <c r="J1721">
        <v>0.67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1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40">
        <f>AVERAGEIFS($C$2:C1721, $B$2:B1721, B1721)</f>
        <v>17.555555555555557</v>
      </c>
      <c r="AM1721" s="40">
        <f>AVERAGEIFS($I$2:I1721, $B$2:B1721, B1721)</f>
        <v>0.46805555555555561</v>
      </c>
      <c r="AN1721" s="40">
        <f>AVERAGEIFS($J$2:J1721, $B$2:B1721, B1721)</f>
        <v>0.47666666666666668</v>
      </c>
      <c r="AO1721" s="40">
        <f>AVERAGEIFS($D$2:D1721, $B$2:B1721, B1721)</f>
        <v>0.4861111111111111</v>
      </c>
    </row>
    <row r="1722" spans="1:41" x14ac:dyDescent="0.25">
      <c r="A1722" s="39">
        <v>46250</v>
      </c>
      <c r="B1722" t="s">
        <v>186</v>
      </c>
      <c r="C1722">
        <v>13</v>
      </c>
      <c r="D1722">
        <v>1</v>
      </c>
      <c r="E1722">
        <v>4</v>
      </c>
      <c r="F1722">
        <v>3</v>
      </c>
      <c r="G1722">
        <v>15</v>
      </c>
      <c r="H1722">
        <v>10</v>
      </c>
      <c r="I1722">
        <v>0.75</v>
      </c>
      <c r="J1722">
        <v>0.67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1</v>
      </c>
      <c r="AD1722">
        <v>0</v>
      </c>
      <c r="AE1722">
        <v>0</v>
      </c>
      <c r="AF1722">
        <v>1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40">
        <f>AVERAGEIFS($C$2:C1722, $B$2:B1722, B1722)</f>
        <v>10.136363636363637</v>
      </c>
      <c r="AM1722" s="40">
        <f>AVERAGEIFS($I$2:I1722, $B$2:B1722, B1722)</f>
        <v>0.64772727272727271</v>
      </c>
      <c r="AN1722" s="40">
        <f>AVERAGEIFS($J$2:J1722, $B$2:B1722, B1722)</f>
        <v>0.56454545454545457</v>
      </c>
      <c r="AO1722" s="40">
        <f>AVERAGEIFS($D$2:D1722, $B$2:B1722, B1722)</f>
        <v>0.68181818181818177</v>
      </c>
    </row>
    <row r="1723" spans="1:41" x14ac:dyDescent="0.25">
      <c r="A1723" s="39">
        <v>46250</v>
      </c>
      <c r="B1723" t="s">
        <v>1</v>
      </c>
      <c r="C1723">
        <v>24</v>
      </c>
      <c r="D1723">
        <v>1</v>
      </c>
      <c r="E1723">
        <v>4</v>
      </c>
      <c r="F1723">
        <v>3</v>
      </c>
      <c r="G1723">
        <v>15</v>
      </c>
      <c r="H1723">
        <v>10</v>
      </c>
      <c r="I1723">
        <v>0.75</v>
      </c>
      <c r="J1723">
        <v>0.67</v>
      </c>
      <c r="K1723">
        <v>0</v>
      </c>
      <c r="L1723">
        <v>0</v>
      </c>
      <c r="M1723">
        <v>0</v>
      </c>
      <c r="N1723">
        <v>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1</v>
      </c>
      <c r="AD1723">
        <v>0</v>
      </c>
      <c r="AE1723">
        <v>0</v>
      </c>
      <c r="AF1723">
        <v>1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40">
        <f>AVERAGEIFS($C$2:C1723, $B$2:B1723, B1723)</f>
        <v>26.516129032258064</v>
      </c>
      <c r="AM1723" s="40">
        <f>AVERAGEIFS($I$2:I1723, $B$2:B1723, B1723)</f>
        <v>0.52741935483870972</v>
      </c>
      <c r="AN1723" s="40">
        <f>AVERAGEIFS($J$2:J1723, $B$2:B1723, B1723)</f>
        <v>0.51435483870967758</v>
      </c>
      <c r="AO1723" s="40">
        <f>AVERAGEIFS($D$2:D1723, $B$2:B1723, B1723)</f>
        <v>0.54838709677419351</v>
      </c>
    </row>
    <row r="1724" spans="1:41" x14ac:dyDescent="0.25">
      <c r="A1724" s="39">
        <v>46250</v>
      </c>
      <c r="B1724" t="s">
        <v>38</v>
      </c>
      <c r="C1724">
        <v>11</v>
      </c>
      <c r="D1724">
        <v>1</v>
      </c>
      <c r="E1724">
        <v>4</v>
      </c>
      <c r="F1724">
        <v>3</v>
      </c>
      <c r="G1724">
        <v>15</v>
      </c>
      <c r="H1724">
        <v>10</v>
      </c>
      <c r="I1724">
        <v>0.75</v>
      </c>
      <c r="J1724">
        <v>0.67</v>
      </c>
      <c r="K1724">
        <v>0</v>
      </c>
      <c r="L1724">
        <v>0</v>
      </c>
      <c r="M1724">
        <v>0</v>
      </c>
      <c r="N1724">
        <v>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40">
        <f>AVERAGEIFS($C$2:C1724, $B$2:B1724, B1724)</f>
        <v>16.43661971830986</v>
      </c>
      <c r="AM1724" s="40">
        <f>AVERAGEIFS($I$2:I1724, $B$2:B1724, B1724)</f>
        <v>0.56056338028169006</v>
      </c>
      <c r="AN1724" s="40">
        <f>AVERAGEIFS($J$2:J1724, $B$2:B1724, B1724)</f>
        <v>0.54492957746478887</v>
      </c>
      <c r="AO1724" s="40">
        <f>AVERAGEIFS($D$2:D1724, $B$2:B1724, B1724)</f>
        <v>0.60563380281690138</v>
      </c>
    </row>
    <row r="1725" spans="1:41" x14ac:dyDescent="0.25">
      <c r="A1725" s="39">
        <v>46250</v>
      </c>
      <c r="B1725" t="s">
        <v>113</v>
      </c>
      <c r="C1725">
        <v>20</v>
      </c>
      <c r="D1725">
        <v>1</v>
      </c>
      <c r="E1725">
        <v>4</v>
      </c>
      <c r="F1725">
        <v>3</v>
      </c>
      <c r="G1725">
        <v>15</v>
      </c>
      <c r="H1725">
        <v>10</v>
      </c>
      <c r="I1725">
        <v>0.75</v>
      </c>
      <c r="J1725">
        <v>0.67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1</v>
      </c>
      <c r="AD1725">
        <v>0</v>
      </c>
      <c r="AE1725">
        <v>0</v>
      </c>
      <c r="AF1725">
        <v>1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40">
        <f>AVERAGEIFS($C$2:C1725, $B$2:B1725, B1725)</f>
        <v>19.745098039215687</v>
      </c>
      <c r="AM1725" s="40">
        <f>AVERAGEIFS($I$2:I1725, $B$2:B1725, B1725)</f>
        <v>0.52647058823529413</v>
      </c>
      <c r="AN1725" s="40">
        <f>AVERAGEIFS($J$2:J1725, $B$2:B1725, B1725)</f>
        <v>0.52078431372549039</v>
      </c>
      <c r="AO1725" s="40">
        <f>AVERAGEIFS($D$2:D1725, $B$2:B1725, B1725)</f>
        <v>0.62745098039215685</v>
      </c>
    </row>
    <row r="1726" spans="1:41" x14ac:dyDescent="0.25">
      <c r="A1726" s="39">
        <v>46250</v>
      </c>
      <c r="B1726" t="s">
        <v>92</v>
      </c>
      <c r="C1726">
        <v>9</v>
      </c>
      <c r="D1726">
        <v>1</v>
      </c>
      <c r="E1726">
        <v>4</v>
      </c>
      <c r="F1726">
        <v>3</v>
      </c>
      <c r="G1726">
        <v>15</v>
      </c>
      <c r="H1726">
        <v>10</v>
      </c>
      <c r="I1726">
        <v>0.75</v>
      </c>
      <c r="J1726">
        <v>0.67</v>
      </c>
      <c r="K1726">
        <v>0</v>
      </c>
      <c r="L1726">
        <v>0</v>
      </c>
      <c r="M1726">
        <v>0</v>
      </c>
      <c r="N1726">
        <v>1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40">
        <f>AVERAGEIFS($C$2:C1726, $B$2:B1726, B1726)</f>
        <v>12.862068965517242</v>
      </c>
      <c r="AM1726" s="40">
        <f>AVERAGEIFS($I$2:I1726, $B$2:B1726, B1726)</f>
        <v>0.54482758620689653</v>
      </c>
      <c r="AN1726" s="40">
        <f>AVERAGEIFS($J$2:J1726, $B$2:B1726, B1726)</f>
        <v>0.50931034482758608</v>
      </c>
      <c r="AO1726" s="40">
        <f>AVERAGEIFS($D$2:D1726, $B$2:B1726, B1726)</f>
        <v>0.58620689655172409</v>
      </c>
    </row>
    <row r="1727" spans="1:41" x14ac:dyDescent="0.25">
      <c r="A1727" s="39">
        <v>46250</v>
      </c>
      <c r="B1727" t="s">
        <v>118</v>
      </c>
      <c r="C1727">
        <v>8</v>
      </c>
      <c r="D1727">
        <v>0</v>
      </c>
      <c r="E1727">
        <v>4</v>
      </c>
      <c r="F1727">
        <v>1</v>
      </c>
      <c r="G1727">
        <v>15</v>
      </c>
      <c r="H1727">
        <v>5</v>
      </c>
      <c r="I1727">
        <v>0.25</v>
      </c>
      <c r="J1727">
        <v>0.33</v>
      </c>
      <c r="K1727">
        <v>0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40">
        <f>AVERAGEIFS($C$2:C1727, $B$2:B1727, B1727)</f>
        <v>12.045454545454545</v>
      </c>
      <c r="AM1727" s="40">
        <f>AVERAGEIFS($I$2:I1727, $B$2:B1727, B1727)</f>
        <v>0.35454545454545455</v>
      </c>
      <c r="AN1727" s="40">
        <f>AVERAGEIFS($J$2:J1727, $B$2:B1727, B1727)</f>
        <v>0.42999999999999994</v>
      </c>
      <c r="AO1727" s="40">
        <f>AVERAGEIFS($D$2:D1727, $B$2:B1727, B1727)</f>
        <v>0.36363636363636365</v>
      </c>
    </row>
    <row r="1728" spans="1:41" x14ac:dyDescent="0.25">
      <c r="A1728" s="39">
        <v>46250</v>
      </c>
      <c r="B1728" t="s">
        <v>124</v>
      </c>
      <c r="C1728">
        <v>12</v>
      </c>
      <c r="D1728">
        <v>0</v>
      </c>
      <c r="E1728">
        <v>4</v>
      </c>
      <c r="F1728">
        <v>1</v>
      </c>
      <c r="G1728">
        <v>15</v>
      </c>
      <c r="H1728">
        <v>5</v>
      </c>
      <c r="I1728">
        <v>0.25</v>
      </c>
      <c r="J1728">
        <v>0.33</v>
      </c>
      <c r="K1728">
        <v>0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40">
        <f>AVERAGEIFS($C$2:C1728, $B$2:B1728, B1728)</f>
        <v>15.148148148148149</v>
      </c>
      <c r="AM1728" s="40">
        <f>AVERAGEIFS($I$2:I1728, $B$2:B1728, B1728)</f>
        <v>0.39814814814814814</v>
      </c>
      <c r="AN1728" s="40">
        <f>AVERAGEIFS($J$2:J1728, $B$2:B1728, B1728)</f>
        <v>0.46259259259259256</v>
      </c>
      <c r="AO1728" s="40">
        <f>AVERAGEIFS($D$2:D1728, $B$2:B1728, B1728)</f>
        <v>0.33333333333333331</v>
      </c>
    </row>
    <row r="1729" spans="1:41" x14ac:dyDescent="0.25">
      <c r="A1729" s="39">
        <v>46250</v>
      </c>
      <c r="B1729" t="s">
        <v>112</v>
      </c>
      <c r="C1729">
        <v>3</v>
      </c>
      <c r="D1729">
        <v>0</v>
      </c>
      <c r="E1729">
        <v>4</v>
      </c>
      <c r="F1729">
        <v>1</v>
      </c>
      <c r="G1729">
        <v>15</v>
      </c>
      <c r="H1729">
        <v>5</v>
      </c>
      <c r="I1729">
        <v>0.25</v>
      </c>
      <c r="J1729">
        <v>0.33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40">
        <f>AVERAGEIFS($C$2:C1729, $B$2:B1729, B1729)</f>
        <v>12.323529411764707</v>
      </c>
      <c r="AM1729" s="40">
        <f>AVERAGEIFS($I$2:I1729, $B$2:B1729, B1729)</f>
        <v>0.49264705882352944</v>
      </c>
      <c r="AN1729" s="40">
        <f>AVERAGEIFS($J$2:J1729, $B$2:B1729, B1729)</f>
        <v>0.49558823529411761</v>
      </c>
      <c r="AO1729" s="40">
        <f>AVERAGEIFS($D$2:D1729, $B$2:B1729, B1729)</f>
        <v>0.44117647058823528</v>
      </c>
    </row>
    <row r="1730" spans="1:41" x14ac:dyDescent="0.25">
      <c r="A1730" s="39">
        <v>46250</v>
      </c>
      <c r="B1730" t="s">
        <v>2</v>
      </c>
      <c r="C1730">
        <v>20</v>
      </c>
      <c r="D1730">
        <v>0</v>
      </c>
      <c r="E1730">
        <v>4</v>
      </c>
      <c r="F1730">
        <v>1</v>
      </c>
      <c r="G1730">
        <v>15</v>
      </c>
      <c r="H1730">
        <v>5</v>
      </c>
      <c r="I1730">
        <v>0.25</v>
      </c>
      <c r="J1730">
        <v>0.33</v>
      </c>
      <c r="K1730">
        <v>0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40">
        <f>AVERAGEIFS($C$2:C1730, $B$2:B1730, B1730)</f>
        <v>24.46153846153846</v>
      </c>
      <c r="AM1730" s="40">
        <f>AVERAGEIFS($I$2:I1730, $B$2:B1730, B1730)</f>
        <v>0.50276923076923064</v>
      </c>
      <c r="AN1730" s="40">
        <f>AVERAGEIFS($J$2:J1730, $B$2:B1730, B1730)</f>
        <v>0.52523076923076939</v>
      </c>
      <c r="AO1730" s="40">
        <f>AVERAGEIFS($D$2:D1730, $B$2:B1730, B1730)</f>
        <v>0.47692307692307695</v>
      </c>
    </row>
    <row r="1731" spans="1:41" x14ac:dyDescent="0.25">
      <c r="A1731" s="39">
        <v>46250</v>
      </c>
      <c r="B1731" t="s">
        <v>253</v>
      </c>
      <c r="C1731">
        <v>14</v>
      </c>
      <c r="D1731">
        <v>0</v>
      </c>
      <c r="E1731">
        <v>4</v>
      </c>
      <c r="F1731">
        <v>1</v>
      </c>
      <c r="G1731">
        <v>15</v>
      </c>
      <c r="H1731">
        <v>5</v>
      </c>
      <c r="I1731">
        <v>0.25</v>
      </c>
      <c r="J1731">
        <v>0.33</v>
      </c>
      <c r="K1731">
        <v>0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40">
        <f>AVERAGEIFS($C$2:C1731, $B$2:B1731, B1731)</f>
        <v>9.6470588235294112</v>
      </c>
      <c r="AM1731" s="40">
        <f>AVERAGEIFS($I$2:I1731, $B$2:B1731, B1731)</f>
        <v>0.32058823529411767</v>
      </c>
      <c r="AN1731" s="40">
        <f>AVERAGEIFS($J$2:J1731, $B$2:B1731, B1731)</f>
        <v>0.39882352941176474</v>
      </c>
      <c r="AO1731" s="40">
        <f>AVERAGEIFS($D$2:D1731, $B$2:B1731, B1731)</f>
        <v>0.29411764705882354</v>
      </c>
    </row>
    <row r="1732" spans="1:41" x14ac:dyDescent="0.25">
      <c r="A1732" s="39">
        <v>46250</v>
      </c>
      <c r="B1732" t="s">
        <v>6</v>
      </c>
      <c r="C1732">
        <v>22</v>
      </c>
      <c r="D1732">
        <v>0</v>
      </c>
      <c r="E1732">
        <v>4</v>
      </c>
      <c r="F1732">
        <v>1</v>
      </c>
      <c r="G1732">
        <v>15</v>
      </c>
      <c r="H1732">
        <v>5</v>
      </c>
      <c r="I1732">
        <v>0.25</v>
      </c>
      <c r="J1732">
        <v>0.33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40">
        <f>AVERAGEIFS($C$2:C1732, $B$2:B1732, B1732)</f>
        <v>24.411214953271028</v>
      </c>
      <c r="AM1732" s="40">
        <f>AVERAGEIFS($I$2:I1732, $B$2:B1732, B1732)</f>
        <v>0.55074766355140203</v>
      </c>
      <c r="AN1732" s="40">
        <f>AVERAGEIFS($J$2:J1732, $B$2:B1732, B1732)</f>
        <v>0.51831775700934568</v>
      </c>
      <c r="AO1732" s="40">
        <f>AVERAGEIFS($D$2:D1732, $B$2:B1732, B1732)</f>
        <v>0.60747663551401865</v>
      </c>
    </row>
    <row r="1733" spans="1:41" x14ac:dyDescent="0.25">
      <c r="A1733" s="39">
        <v>46254</v>
      </c>
      <c r="B1733" t="s">
        <v>38</v>
      </c>
      <c r="C1733">
        <v>21</v>
      </c>
      <c r="D1733">
        <v>1</v>
      </c>
      <c r="E1733">
        <v>4</v>
      </c>
      <c r="F1733">
        <v>3</v>
      </c>
      <c r="G1733">
        <v>16</v>
      </c>
      <c r="H1733">
        <v>10</v>
      </c>
      <c r="I1733">
        <v>0.75</v>
      </c>
      <c r="J1733">
        <v>0.63</v>
      </c>
      <c r="K1733">
        <v>0</v>
      </c>
      <c r="L1733">
        <v>0</v>
      </c>
      <c r="M1733">
        <v>0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1</v>
      </c>
      <c r="AD1733">
        <v>0</v>
      </c>
      <c r="AE1733">
        <v>0</v>
      </c>
      <c r="AF1733">
        <v>0</v>
      </c>
      <c r="AG1733">
        <v>0</v>
      </c>
      <c r="AH1733">
        <v>1</v>
      </c>
      <c r="AI1733">
        <v>0</v>
      </c>
      <c r="AJ1733">
        <v>0</v>
      </c>
      <c r="AK1733">
        <v>0</v>
      </c>
      <c r="AL1733" s="40">
        <f>AVERAGEIFS($C$2:C1733, $B$2:B1733, B1733)</f>
        <v>16.5</v>
      </c>
      <c r="AM1733" s="40">
        <f>AVERAGEIFS($I$2:I1733, $B$2:B1733, B1733)</f>
        <v>0.56319444444444444</v>
      </c>
      <c r="AN1733" s="40">
        <f>AVERAGEIFS($J$2:J1733, $B$2:B1733, B1733)</f>
        <v>0.54611111111111132</v>
      </c>
      <c r="AO1733" s="40">
        <f>AVERAGEIFS($D$2:D1733, $B$2:B1733, B1733)</f>
        <v>0.61111111111111116</v>
      </c>
    </row>
    <row r="1734" spans="1:41" x14ac:dyDescent="0.25">
      <c r="A1734" s="39">
        <v>46254</v>
      </c>
      <c r="B1734" t="s">
        <v>1</v>
      </c>
      <c r="C1734">
        <v>16</v>
      </c>
      <c r="D1734">
        <v>1</v>
      </c>
      <c r="E1734">
        <v>4</v>
      </c>
      <c r="F1734">
        <v>3</v>
      </c>
      <c r="G1734">
        <v>16</v>
      </c>
      <c r="H1734">
        <v>10</v>
      </c>
      <c r="I1734">
        <v>0.75</v>
      </c>
      <c r="J1734">
        <v>0.63</v>
      </c>
      <c r="K1734">
        <v>0</v>
      </c>
      <c r="L1734">
        <v>0</v>
      </c>
      <c r="M1734">
        <v>0</v>
      </c>
      <c r="N1734">
        <v>1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1</v>
      </c>
      <c r="AI1734">
        <v>0</v>
      </c>
      <c r="AJ1734">
        <v>0</v>
      </c>
      <c r="AK1734">
        <v>0</v>
      </c>
      <c r="AL1734" s="40">
        <f>AVERAGEIFS($C$2:C1734, $B$2:B1734, B1734)</f>
        <v>26.349206349206348</v>
      </c>
      <c r="AM1734" s="40">
        <f>AVERAGEIFS($I$2:I1734, $B$2:B1734, B1734)</f>
        <v>0.53095238095238095</v>
      </c>
      <c r="AN1734" s="40">
        <f>AVERAGEIFS($J$2:J1734, $B$2:B1734, B1734)</f>
        <v>0.51619047619047631</v>
      </c>
      <c r="AO1734" s="40">
        <f>AVERAGEIFS($D$2:D1734, $B$2:B1734, B1734)</f>
        <v>0.55555555555555558</v>
      </c>
    </row>
    <row r="1735" spans="1:41" x14ac:dyDescent="0.25">
      <c r="A1735" s="39">
        <v>46254</v>
      </c>
      <c r="B1735" t="s">
        <v>2</v>
      </c>
      <c r="C1735">
        <v>18</v>
      </c>
      <c r="D1735">
        <v>1</v>
      </c>
      <c r="E1735">
        <v>4</v>
      </c>
      <c r="F1735">
        <v>3</v>
      </c>
      <c r="G1735">
        <v>16</v>
      </c>
      <c r="H1735">
        <v>10</v>
      </c>
      <c r="I1735">
        <v>0.75</v>
      </c>
      <c r="J1735">
        <v>0.63</v>
      </c>
      <c r="K1735">
        <v>0</v>
      </c>
      <c r="L1735">
        <v>0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1</v>
      </c>
      <c r="AD1735">
        <v>0</v>
      </c>
      <c r="AE1735">
        <v>0</v>
      </c>
      <c r="AF1735">
        <v>0</v>
      </c>
      <c r="AG1735">
        <v>0</v>
      </c>
      <c r="AH1735">
        <v>1</v>
      </c>
      <c r="AI1735">
        <v>0</v>
      </c>
      <c r="AJ1735">
        <v>0</v>
      </c>
      <c r="AK1735">
        <v>0</v>
      </c>
      <c r="AL1735" s="40">
        <f>AVERAGEIFS($C$2:C1735, $B$2:B1735, B1735)</f>
        <v>24.363636363636363</v>
      </c>
      <c r="AM1735" s="40">
        <f>AVERAGEIFS($I$2:I1735, $B$2:B1735, B1735)</f>
        <v>0.50651515151515136</v>
      </c>
      <c r="AN1735" s="40">
        <f>AVERAGEIFS($J$2:J1735, $B$2:B1735, B1735)</f>
        <v>0.52681818181818196</v>
      </c>
      <c r="AO1735" s="40">
        <f>AVERAGEIFS($D$2:D1735, $B$2:B1735, B1735)</f>
        <v>0.48484848484848486</v>
      </c>
    </row>
    <row r="1736" spans="1:41" x14ac:dyDescent="0.25">
      <c r="A1736" s="39">
        <v>46254</v>
      </c>
      <c r="B1736" t="s">
        <v>5</v>
      </c>
      <c r="C1736">
        <v>13</v>
      </c>
      <c r="D1736">
        <v>1</v>
      </c>
      <c r="E1736">
        <v>4</v>
      </c>
      <c r="F1736">
        <v>3</v>
      </c>
      <c r="G1736">
        <v>16</v>
      </c>
      <c r="H1736">
        <v>10</v>
      </c>
      <c r="I1736">
        <v>0.75</v>
      </c>
      <c r="J1736">
        <v>0.63</v>
      </c>
      <c r="K1736">
        <v>0</v>
      </c>
      <c r="L1736">
        <v>0</v>
      </c>
      <c r="M1736">
        <v>0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 s="40">
        <f>AVERAGEIFS($C$2:C1736, $B$2:B1736, B1736)</f>
        <v>19.183673469387756</v>
      </c>
      <c r="AM1736" s="40">
        <f>AVERAGEIFS($I$2:I1736, $B$2:B1736, B1736)</f>
        <v>0.53306122448979587</v>
      </c>
      <c r="AN1736" s="40">
        <f>AVERAGEIFS($J$2:J1736, $B$2:B1736, B1736)</f>
        <v>0.51877551020408164</v>
      </c>
      <c r="AO1736" s="40">
        <f>AVERAGEIFS($D$2:D1736, $B$2:B1736, B1736)</f>
        <v>0.59183673469387754</v>
      </c>
    </row>
    <row r="1737" spans="1:41" x14ac:dyDescent="0.25">
      <c r="A1737" s="39">
        <v>46254</v>
      </c>
      <c r="B1737" t="s">
        <v>44</v>
      </c>
      <c r="C1737">
        <v>13</v>
      </c>
      <c r="D1737">
        <v>1</v>
      </c>
      <c r="E1737">
        <v>4</v>
      </c>
      <c r="F1737">
        <v>3</v>
      </c>
      <c r="G1737">
        <v>16</v>
      </c>
      <c r="H1737">
        <v>10</v>
      </c>
      <c r="I1737">
        <v>0.75</v>
      </c>
      <c r="J1737">
        <v>0.63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 s="40">
        <f>AVERAGEIFS($C$2:C1737, $B$2:B1737, B1737)</f>
        <v>17.765625</v>
      </c>
      <c r="AM1737" s="40">
        <f>AVERAGEIFS($I$2:I1737, $B$2:B1737, B1737)</f>
        <v>0.49031250000000004</v>
      </c>
      <c r="AN1737" s="40">
        <f>AVERAGEIFS($J$2:J1737, $B$2:B1737, B1737)</f>
        <v>0.50156249999999991</v>
      </c>
      <c r="AO1737" s="40">
        <f>AVERAGEIFS($D$2:D1737, $B$2:B1737, B1737)</f>
        <v>0.46875</v>
      </c>
    </row>
    <row r="1738" spans="1:41" x14ac:dyDescent="0.25">
      <c r="A1738" s="39">
        <v>46254</v>
      </c>
      <c r="B1738" t="s">
        <v>15</v>
      </c>
      <c r="C1738">
        <v>18</v>
      </c>
      <c r="D1738">
        <v>1</v>
      </c>
      <c r="E1738">
        <v>4</v>
      </c>
      <c r="F1738">
        <v>3</v>
      </c>
      <c r="G1738">
        <v>16</v>
      </c>
      <c r="H1738">
        <v>10</v>
      </c>
      <c r="I1738">
        <v>0.75</v>
      </c>
      <c r="J1738">
        <v>0.63</v>
      </c>
      <c r="K1738">
        <v>0</v>
      </c>
      <c r="L1738">
        <v>0</v>
      </c>
      <c r="M1738">
        <v>0</v>
      </c>
      <c r="N1738">
        <v>1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1</v>
      </c>
      <c r="AI1738">
        <v>0</v>
      </c>
      <c r="AJ1738">
        <v>0</v>
      </c>
      <c r="AK1738">
        <v>0</v>
      </c>
      <c r="AL1738" s="40">
        <f>AVERAGEIFS($C$2:C1738, $B$2:B1738, B1738)</f>
        <v>19.816326530612244</v>
      </c>
      <c r="AM1738" s="40">
        <f>AVERAGEIFS($I$2:I1738, $B$2:B1738, B1738)</f>
        <v>0.52693877551020407</v>
      </c>
      <c r="AN1738" s="40">
        <f>AVERAGEIFS($J$2:J1738, $B$2:B1738, B1738)</f>
        <v>0.49428571428571433</v>
      </c>
      <c r="AO1738" s="40">
        <f>AVERAGEIFS($D$2:D1738, $B$2:B1738, B1738)</f>
        <v>0.53061224489795922</v>
      </c>
    </row>
    <row r="1739" spans="1:41" x14ac:dyDescent="0.25">
      <c r="A1739" s="39">
        <v>46254</v>
      </c>
      <c r="B1739" t="s">
        <v>92</v>
      </c>
      <c r="C1739">
        <v>11</v>
      </c>
      <c r="D1739">
        <v>1</v>
      </c>
      <c r="E1739">
        <v>4</v>
      </c>
      <c r="F1739">
        <v>3</v>
      </c>
      <c r="G1739">
        <v>16</v>
      </c>
      <c r="H1739">
        <v>10</v>
      </c>
      <c r="I1739">
        <v>0.75</v>
      </c>
      <c r="J1739">
        <v>0.63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1</v>
      </c>
      <c r="AD1739">
        <v>0</v>
      </c>
      <c r="AE1739">
        <v>0</v>
      </c>
      <c r="AF1739">
        <v>0</v>
      </c>
      <c r="AG1739">
        <v>0</v>
      </c>
      <c r="AH1739">
        <v>1</v>
      </c>
      <c r="AI1739">
        <v>0</v>
      </c>
      <c r="AJ1739">
        <v>0</v>
      </c>
      <c r="AK1739">
        <v>0</v>
      </c>
      <c r="AL1739" s="40">
        <f>AVERAGEIFS($C$2:C1739, $B$2:B1739, B1739)</f>
        <v>12.8</v>
      </c>
      <c r="AM1739" s="40">
        <f>AVERAGEIFS($I$2:I1739, $B$2:B1739, B1739)</f>
        <v>0.55166666666666653</v>
      </c>
      <c r="AN1739" s="40">
        <f>AVERAGEIFS($J$2:J1739, $B$2:B1739, B1739)</f>
        <v>0.51333333333333331</v>
      </c>
      <c r="AO1739" s="40">
        <f>AVERAGEIFS($D$2:D1739, $B$2:B1739, B1739)</f>
        <v>0.6</v>
      </c>
    </row>
    <row r="1740" spans="1:41" x14ac:dyDescent="0.25">
      <c r="A1740" s="39">
        <v>46254</v>
      </c>
      <c r="B1740" t="s">
        <v>133</v>
      </c>
      <c r="C1740">
        <v>12</v>
      </c>
      <c r="D1740">
        <v>1</v>
      </c>
      <c r="E1740">
        <v>4</v>
      </c>
      <c r="F1740">
        <v>3</v>
      </c>
      <c r="G1740">
        <v>16</v>
      </c>
      <c r="H1740">
        <v>10</v>
      </c>
      <c r="I1740">
        <v>0.75</v>
      </c>
      <c r="J1740">
        <v>0.63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1</v>
      </c>
      <c r="AD1740">
        <v>0</v>
      </c>
      <c r="AE1740">
        <v>0</v>
      </c>
      <c r="AF1740">
        <v>0</v>
      </c>
      <c r="AG1740">
        <v>0</v>
      </c>
      <c r="AH1740">
        <v>1</v>
      </c>
      <c r="AI1740">
        <v>0</v>
      </c>
      <c r="AJ1740">
        <v>0</v>
      </c>
      <c r="AK1740">
        <v>0</v>
      </c>
      <c r="AL1740" s="40">
        <f>AVERAGEIFS($C$2:C1740, $B$2:B1740, B1740)</f>
        <v>11.75</v>
      </c>
      <c r="AM1740" s="40">
        <f>AVERAGEIFS($I$2:I1740, $B$2:B1740, B1740)</f>
        <v>0.50178571428571428</v>
      </c>
      <c r="AN1740" s="40">
        <f>AVERAGEIFS($J$2:J1740, $B$2:B1740, B1740)</f>
        <v>0.48821428571428577</v>
      </c>
      <c r="AO1740" s="40">
        <f>AVERAGEIFS($D$2:D1740, $B$2:B1740, B1740)</f>
        <v>0.5714285714285714</v>
      </c>
    </row>
    <row r="1741" spans="1:41" x14ac:dyDescent="0.25">
      <c r="A1741" s="39">
        <v>46254</v>
      </c>
      <c r="B1741" t="s">
        <v>36</v>
      </c>
      <c r="C1741">
        <v>10</v>
      </c>
      <c r="D1741">
        <v>0</v>
      </c>
      <c r="E1741">
        <v>4</v>
      </c>
      <c r="F1741">
        <v>1</v>
      </c>
      <c r="G1741">
        <v>16</v>
      </c>
      <c r="H1741">
        <v>6</v>
      </c>
      <c r="I1741">
        <v>0.25</v>
      </c>
      <c r="J1741">
        <v>0.38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40">
        <f>AVERAGEIFS($C$2:C1741, $B$2:B1741, B1741)</f>
        <v>17.452054794520549</v>
      </c>
      <c r="AM1741" s="40">
        <f>AVERAGEIFS($I$2:I1741, $B$2:B1741, B1741)</f>
        <v>0.46506849315068499</v>
      </c>
      <c r="AN1741" s="40">
        <f>AVERAGEIFS($J$2:J1741, $B$2:B1741, B1741)</f>
        <v>0.4753424657534247</v>
      </c>
      <c r="AO1741" s="40">
        <f>AVERAGEIFS($D$2:D1741, $B$2:B1741, B1741)</f>
        <v>0.47945205479452052</v>
      </c>
    </row>
    <row r="1742" spans="1:41" x14ac:dyDescent="0.25">
      <c r="A1742" s="39">
        <v>46254</v>
      </c>
      <c r="B1742" t="s">
        <v>6</v>
      </c>
      <c r="C1742">
        <v>8</v>
      </c>
      <c r="D1742">
        <v>0</v>
      </c>
      <c r="E1742">
        <v>4</v>
      </c>
      <c r="F1742">
        <v>1</v>
      </c>
      <c r="G1742">
        <v>16</v>
      </c>
      <c r="H1742">
        <v>6</v>
      </c>
      <c r="I1742">
        <v>0.25</v>
      </c>
      <c r="J1742">
        <v>0.38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40">
        <f>AVERAGEIFS($C$2:C1742, $B$2:B1742, B1742)</f>
        <v>24.25925925925926</v>
      </c>
      <c r="AM1742" s="40">
        <f>AVERAGEIFS($I$2:I1742, $B$2:B1742, B1742)</f>
        <v>0.5479629629629631</v>
      </c>
      <c r="AN1742" s="40">
        <f>AVERAGEIFS($J$2:J1742, $B$2:B1742, B1742)</f>
        <v>0.51703703703703696</v>
      </c>
      <c r="AO1742" s="40">
        <f>AVERAGEIFS($D$2:D1742, $B$2:B1742, B1742)</f>
        <v>0.60185185185185186</v>
      </c>
    </row>
    <row r="1743" spans="1:41" x14ac:dyDescent="0.25">
      <c r="A1743" s="39">
        <v>46254</v>
      </c>
      <c r="B1743" t="s">
        <v>4</v>
      </c>
      <c r="C1743">
        <v>27</v>
      </c>
      <c r="D1743">
        <v>0</v>
      </c>
      <c r="E1743">
        <v>4</v>
      </c>
      <c r="F1743">
        <v>1</v>
      </c>
      <c r="G1743">
        <v>16</v>
      </c>
      <c r="H1743">
        <v>6</v>
      </c>
      <c r="I1743">
        <v>0.25</v>
      </c>
      <c r="J1743">
        <v>0.38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 s="40">
        <f>AVERAGEIFS($C$2:C1743, $B$2:B1743, B1743)</f>
        <v>24.431034482758619</v>
      </c>
      <c r="AM1743" s="40">
        <f>AVERAGEIFS($I$2:I1743, $B$2:B1743, B1743)</f>
        <v>0.46206896551724141</v>
      </c>
      <c r="AN1743" s="40">
        <f>AVERAGEIFS($J$2:J1743, $B$2:B1743, B1743)</f>
        <v>0.47810344827586193</v>
      </c>
      <c r="AO1743" s="40">
        <f>AVERAGEIFS($D$2:D1743, $B$2:B1743, B1743)</f>
        <v>0.41379310344827586</v>
      </c>
    </row>
    <row r="1744" spans="1:41" x14ac:dyDescent="0.25">
      <c r="A1744" s="39">
        <v>46254</v>
      </c>
      <c r="B1744" t="s">
        <v>186</v>
      </c>
      <c r="C1744">
        <v>11</v>
      </c>
      <c r="D1744">
        <v>0</v>
      </c>
      <c r="E1744">
        <v>4</v>
      </c>
      <c r="F1744">
        <v>1</v>
      </c>
      <c r="G1744">
        <v>16</v>
      </c>
      <c r="H1744">
        <v>6</v>
      </c>
      <c r="I1744">
        <v>0.25</v>
      </c>
      <c r="J1744">
        <v>0.38</v>
      </c>
      <c r="K1744">
        <v>1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 s="40">
        <f>AVERAGEIFS($C$2:C1744, $B$2:B1744, B1744)</f>
        <v>10.173913043478262</v>
      </c>
      <c r="AM1744" s="40">
        <f>AVERAGEIFS($I$2:I1744, $B$2:B1744, B1744)</f>
        <v>0.63043478260869568</v>
      </c>
      <c r="AN1744" s="40">
        <f>AVERAGEIFS($J$2:J1744, $B$2:B1744, B1744)</f>
        <v>0.55652173913043479</v>
      </c>
      <c r="AO1744" s="40">
        <f>AVERAGEIFS($D$2:D1744, $B$2:B1744, B1744)</f>
        <v>0.65217391304347827</v>
      </c>
    </row>
    <row r="1745" spans="1:41" x14ac:dyDescent="0.25">
      <c r="A1745" s="39">
        <v>46254</v>
      </c>
      <c r="B1745" t="s">
        <v>13</v>
      </c>
      <c r="C1745">
        <v>16</v>
      </c>
      <c r="D1745">
        <v>0</v>
      </c>
      <c r="E1745">
        <v>4</v>
      </c>
      <c r="F1745">
        <v>1</v>
      </c>
      <c r="G1745">
        <v>16</v>
      </c>
      <c r="H1745">
        <v>6</v>
      </c>
      <c r="I1745">
        <v>0.25</v>
      </c>
      <c r="J1745">
        <v>0.38</v>
      </c>
      <c r="K1745">
        <v>1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 s="40">
        <f>AVERAGEIFS($C$2:C1745, $B$2:B1745, B1745)</f>
        <v>16.107142857142858</v>
      </c>
      <c r="AM1745" s="40">
        <f>AVERAGEIFS($I$2:I1745, $B$2:B1745, B1745)</f>
        <v>0.46321428571428569</v>
      </c>
      <c r="AN1745" s="40">
        <f>AVERAGEIFS($J$2:J1745, $B$2:B1745, B1745)</f>
        <v>0.49000000000000005</v>
      </c>
      <c r="AO1745" s="40">
        <f>AVERAGEIFS($D$2:D1745, $B$2:B1745, B1745)</f>
        <v>0.4642857142857143</v>
      </c>
    </row>
    <row r="1746" spans="1:41" x14ac:dyDescent="0.25">
      <c r="A1746" s="39">
        <v>46254</v>
      </c>
      <c r="B1746" t="s">
        <v>253</v>
      </c>
      <c r="C1746">
        <v>6</v>
      </c>
      <c r="D1746">
        <v>0</v>
      </c>
      <c r="E1746">
        <v>4</v>
      </c>
      <c r="F1746">
        <v>1</v>
      </c>
      <c r="G1746">
        <v>16</v>
      </c>
      <c r="H1746">
        <v>6</v>
      </c>
      <c r="I1746">
        <v>0.25</v>
      </c>
      <c r="J1746">
        <v>0.38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 s="40">
        <f>AVERAGEIFS($C$2:C1746, $B$2:B1746, B1746)</f>
        <v>9.4444444444444446</v>
      </c>
      <c r="AM1746" s="40">
        <f>AVERAGEIFS($I$2:I1746, $B$2:B1746, B1746)</f>
        <v>0.31666666666666665</v>
      </c>
      <c r="AN1746" s="40">
        <f>AVERAGEIFS($J$2:J1746, $B$2:B1746, B1746)</f>
        <v>0.39777777777777779</v>
      </c>
      <c r="AO1746" s="40">
        <f>AVERAGEIFS($D$2:D1746, $B$2:B1746, B1746)</f>
        <v>0.27777777777777779</v>
      </c>
    </row>
    <row r="1747" spans="1:41" x14ac:dyDescent="0.25">
      <c r="A1747" s="39">
        <v>46254</v>
      </c>
      <c r="B1747" t="s">
        <v>120</v>
      </c>
      <c r="C1747">
        <v>9</v>
      </c>
      <c r="D1747">
        <v>0</v>
      </c>
      <c r="E1747">
        <v>4</v>
      </c>
      <c r="F1747">
        <v>1</v>
      </c>
      <c r="G1747">
        <v>16</v>
      </c>
      <c r="H1747">
        <v>6</v>
      </c>
      <c r="I1747">
        <v>0.25</v>
      </c>
      <c r="J1747">
        <v>0.38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 s="40">
        <f>AVERAGEIFS($C$2:C1747, $B$2:B1747, B1747)</f>
        <v>8.7142857142857135</v>
      </c>
      <c r="AM1747" s="40">
        <f>AVERAGEIFS($I$2:I1747, $B$2:B1747, B1747)</f>
        <v>0.30714285714285716</v>
      </c>
      <c r="AN1747" s="40">
        <f>AVERAGEIFS($J$2:J1747, $B$2:B1747, B1747)</f>
        <v>0.41619047619047611</v>
      </c>
      <c r="AO1747" s="40">
        <f>AVERAGEIFS($D$2:D1747, $B$2:B1747, B1747)</f>
        <v>0.2857142857142857</v>
      </c>
    </row>
    <row r="1748" spans="1:41" x14ac:dyDescent="0.25">
      <c r="A1748" s="39">
        <v>46254</v>
      </c>
      <c r="B1748" t="s">
        <v>113</v>
      </c>
      <c r="C1748">
        <v>23</v>
      </c>
      <c r="D1748">
        <v>0</v>
      </c>
      <c r="E1748">
        <v>4</v>
      </c>
      <c r="F1748">
        <v>1</v>
      </c>
      <c r="G1748">
        <v>16</v>
      </c>
      <c r="H1748">
        <v>6</v>
      </c>
      <c r="I1748">
        <v>0.25</v>
      </c>
      <c r="J1748">
        <v>0.38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 s="40">
        <f>AVERAGEIFS($C$2:C1748, $B$2:B1748, B1748)</f>
        <v>19.807692307692307</v>
      </c>
      <c r="AM1748" s="40">
        <f>AVERAGEIFS($I$2:I1748, $B$2:B1748, B1748)</f>
        <v>0.52115384615384619</v>
      </c>
      <c r="AN1748" s="40">
        <f>AVERAGEIFS($J$2:J1748, $B$2:B1748, B1748)</f>
        <v>0.51807692307692321</v>
      </c>
      <c r="AO1748" s="40">
        <f>AVERAGEIFS($D$2:D1748, $B$2:B1748, B1748)</f>
        <v>0.61538461538461542</v>
      </c>
    </row>
    <row r="1749" spans="1:41" x14ac:dyDescent="0.25">
      <c r="A1749" s="39">
        <v>46255</v>
      </c>
      <c r="B1749" t="s">
        <v>1</v>
      </c>
      <c r="C1749">
        <v>23</v>
      </c>
      <c r="D1749">
        <v>0</v>
      </c>
      <c r="E1749">
        <v>3</v>
      </c>
      <c r="F1749">
        <v>0</v>
      </c>
      <c r="G1749">
        <v>12</v>
      </c>
      <c r="H1749">
        <v>3</v>
      </c>
      <c r="I1749">
        <v>0</v>
      </c>
      <c r="J1749">
        <v>0.25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 s="40">
        <f>AVERAGEIFS($C$2:C1749, $B$2:B1749, B1749)</f>
        <v>26.296875</v>
      </c>
      <c r="AM1749" s="40">
        <f>AVERAGEIFS($I$2:I1749, $B$2:B1749, B1749)</f>
        <v>0.52265625000000004</v>
      </c>
      <c r="AN1749" s="40">
        <f>AVERAGEIFS($J$2:J1749, $B$2:B1749, B1749)</f>
        <v>0.51203125000000016</v>
      </c>
      <c r="AO1749" s="40">
        <f>AVERAGEIFS($D$2:D1749, $B$2:B1749, B1749)</f>
        <v>0.546875</v>
      </c>
    </row>
    <row r="1750" spans="1:41" x14ac:dyDescent="0.25">
      <c r="A1750" s="39">
        <v>46255</v>
      </c>
      <c r="B1750" t="s">
        <v>151</v>
      </c>
      <c r="C1750">
        <v>24</v>
      </c>
      <c r="D1750">
        <v>0</v>
      </c>
      <c r="E1750">
        <v>3</v>
      </c>
      <c r="F1750">
        <v>0</v>
      </c>
      <c r="G1750">
        <v>12</v>
      </c>
      <c r="H1750">
        <v>3</v>
      </c>
      <c r="I1750">
        <v>0</v>
      </c>
      <c r="J1750">
        <v>0.25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 s="40">
        <f>AVERAGEIFS($C$2:C1750, $B$2:B1750, B1750)</f>
        <v>21.09375</v>
      </c>
      <c r="AM1750" s="40">
        <f>AVERAGEIFS($I$2:I1750, $B$2:B1750, B1750)</f>
        <v>0.49374999999999997</v>
      </c>
      <c r="AN1750" s="40">
        <f>AVERAGEIFS($J$2:J1750, $B$2:B1750, B1750)</f>
        <v>0.50437500000000002</v>
      </c>
      <c r="AO1750" s="40">
        <f>AVERAGEIFS($D$2:D1750, $B$2:B1750, B1750)</f>
        <v>0.5</v>
      </c>
    </row>
    <row r="1751" spans="1:41" x14ac:dyDescent="0.25">
      <c r="A1751" s="39">
        <v>46255</v>
      </c>
      <c r="B1751" t="s">
        <v>36</v>
      </c>
      <c r="C1751">
        <v>11</v>
      </c>
      <c r="D1751">
        <v>0</v>
      </c>
      <c r="E1751">
        <v>3</v>
      </c>
      <c r="F1751">
        <v>0</v>
      </c>
      <c r="G1751">
        <v>12</v>
      </c>
      <c r="H1751">
        <v>3</v>
      </c>
      <c r="I1751">
        <v>0</v>
      </c>
      <c r="J1751">
        <v>0.25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 s="40">
        <f>AVERAGEIFS($C$2:C1751, $B$2:B1751, B1751)</f>
        <v>17.364864864864863</v>
      </c>
      <c r="AM1751" s="40">
        <f>AVERAGEIFS($I$2:I1751, $B$2:B1751, B1751)</f>
        <v>0.45878378378378382</v>
      </c>
      <c r="AN1751" s="40">
        <f>AVERAGEIFS($J$2:J1751, $B$2:B1751, B1751)</f>
        <v>0.47229729729729736</v>
      </c>
      <c r="AO1751" s="40">
        <f>AVERAGEIFS($D$2:D1751, $B$2:B1751, B1751)</f>
        <v>0.47297297297297297</v>
      </c>
    </row>
    <row r="1752" spans="1:41" x14ac:dyDescent="0.25">
      <c r="A1752" s="39">
        <v>46255</v>
      </c>
      <c r="B1752" t="s">
        <v>186</v>
      </c>
      <c r="C1752">
        <v>8</v>
      </c>
      <c r="D1752">
        <v>0</v>
      </c>
      <c r="E1752">
        <v>3</v>
      </c>
      <c r="F1752">
        <v>0</v>
      </c>
      <c r="G1752">
        <v>12</v>
      </c>
      <c r="H1752">
        <v>3</v>
      </c>
      <c r="I1752">
        <v>0</v>
      </c>
      <c r="J1752">
        <v>0.25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 s="40">
        <f>AVERAGEIFS($C$2:C1752, $B$2:B1752, B1752)</f>
        <v>10.083333333333334</v>
      </c>
      <c r="AM1752" s="40">
        <f>AVERAGEIFS($I$2:I1752, $B$2:B1752, B1752)</f>
        <v>0.60416666666666663</v>
      </c>
      <c r="AN1752" s="40">
        <f>AVERAGEIFS($J$2:J1752, $B$2:B1752, B1752)</f>
        <v>0.54375000000000007</v>
      </c>
      <c r="AO1752" s="40">
        <f>AVERAGEIFS($D$2:D1752, $B$2:B1752, B1752)</f>
        <v>0.625</v>
      </c>
    </row>
    <row r="1753" spans="1:41" x14ac:dyDescent="0.25">
      <c r="A1753" s="39">
        <v>46255</v>
      </c>
      <c r="B1753" t="s">
        <v>92</v>
      </c>
      <c r="C1753">
        <v>8</v>
      </c>
      <c r="D1753">
        <v>0</v>
      </c>
      <c r="E1753">
        <v>3</v>
      </c>
      <c r="F1753">
        <v>0</v>
      </c>
      <c r="G1753">
        <v>12</v>
      </c>
      <c r="H1753">
        <v>3</v>
      </c>
      <c r="I1753">
        <v>0</v>
      </c>
      <c r="J1753">
        <v>0.25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 s="40">
        <f>AVERAGEIFS($C$2:C1753, $B$2:B1753, B1753)</f>
        <v>12.64516129032258</v>
      </c>
      <c r="AM1753" s="40">
        <f>AVERAGEIFS($I$2:I1753, $B$2:B1753, B1753)</f>
        <v>0.53387096774193543</v>
      </c>
      <c r="AN1753" s="40">
        <f>AVERAGEIFS($J$2:J1753, $B$2:B1753, B1753)</f>
        <v>0.50483870967741928</v>
      </c>
      <c r="AO1753" s="40">
        <f>AVERAGEIFS($D$2:D1753, $B$2:B1753, B1753)</f>
        <v>0.58064516129032262</v>
      </c>
    </row>
    <row r="1754" spans="1:41" x14ac:dyDescent="0.25">
      <c r="A1754" s="39">
        <v>46255</v>
      </c>
      <c r="B1754" t="s">
        <v>253</v>
      </c>
      <c r="C1754">
        <v>9</v>
      </c>
      <c r="D1754">
        <v>0</v>
      </c>
      <c r="E1754">
        <v>3</v>
      </c>
      <c r="F1754">
        <v>0</v>
      </c>
      <c r="G1754">
        <v>12</v>
      </c>
      <c r="H1754">
        <v>3</v>
      </c>
      <c r="I1754">
        <v>0</v>
      </c>
      <c r="J1754">
        <v>0.25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 s="40">
        <f>AVERAGEIFS($C$2:C1754, $B$2:B1754, B1754)</f>
        <v>9.4210526315789469</v>
      </c>
      <c r="AM1754" s="40">
        <f>AVERAGEIFS($I$2:I1754, $B$2:B1754, B1754)</f>
        <v>0.3</v>
      </c>
      <c r="AN1754" s="40">
        <f>AVERAGEIFS($J$2:J1754, $B$2:B1754, B1754)</f>
        <v>0.39</v>
      </c>
      <c r="AO1754" s="40">
        <f>AVERAGEIFS($D$2:D1754, $B$2:B1754, B1754)</f>
        <v>0.26315789473684209</v>
      </c>
    </row>
    <row r="1755" spans="1:41" x14ac:dyDescent="0.25">
      <c r="A1755" s="39">
        <v>46255</v>
      </c>
      <c r="B1755" t="s">
        <v>65</v>
      </c>
      <c r="C1755">
        <v>5</v>
      </c>
      <c r="D1755">
        <v>0</v>
      </c>
      <c r="E1755">
        <v>3</v>
      </c>
      <c r="F1755">
        <v>0</v>
      </c>
      <c r="G1755">
        <v>12</v>
      </c>
      <c r="H1755">
        <v>3</v>
      </c>
      <c r="I1755">
        <v>0</v>
      </c>
      <c r="J1755">
        <v>0.25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 s="40">
        <f>AVERAGEIFS($C$2:C1755, $B$2:B1755, B1755)</f>
        <v>17.053571428571427</v>
      </c>
      <c r="AM1755" s="40">
        <f>AVERAGEIFS($I$2:I1755, $B$2:B1755, B1755)</f>
        <v>0.49285714285714288</v>
      </c>
      <c r="AN1755" s="40">
        <f>AVERAGEIFS($J$2:J1755, $B$2:B1755, B1755)</f>
        <v>0.48964285714285699</v>
      </c>
      <c r="AO1755" s="40">
        <f>AVERAGEIFS($D$2:D1755, $B$2:B1755, B1755)</f>
        <v>0.5357142857142857</v>
      </c>
    </row>
    <row r="1756" spans="1:41" x14ac:dyDescent="0.25">
      <c r="A1756" s="39">
        <v>46255</v>
      </c>
      <c r="B1756" t="s">
        <v>113</v>
      </c>
      <c r="C1756">
        <v>22</v>
      </c>
      <c r="D1756">
        <v>1</v>
      </c>
      <c r="E1756">
        <v>3</v>
      </c>
      <c r="F1756">
        <v>3</v>
      </c>
      <c r="G1756">
        <v>12</v>
      </c>
      <c r="H1756">
        <v>9</v>
      </c>
      <c r="I1756">
        <v>1</v>
      </c>
      <c r="J1756">
        <v>0.75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1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</v>
      </c>
      <c r="AJ1756">
        <v>0</v>
      </c>
      <c r="AK1756">
        <v>0</v>
      </c>
      <c r="AL1756" s="40">
        <f>AVERAGEIFS($C$2:C1756, $B$2:B1756, B1756)</f>
        <v>19.849056603773583</v>
      </c>
      <c r="AM1756" s="40">
        <f>AVERAGEIFS($I$2:I1756, $B$2:B1756, B1756)</f>
        <v>0.53018867924528301</v>
      </c>
      <c r="AN1756" s="40">
        <f>AVERAGEIFS($J$2:J1756, $B$2:B1756, B1756)</f>
        <v>0.52245283018867938</v>
      </c>
      <c r="AO1756" s="40">
        <f>AVERAGEIFS($D$2:D1756, $B$2:B1756, B1756)</f>
        <v>0.62264150943396224</v>
      </c>
    </row>
    <row r="1757" spans="1:41" x14ac:dyDescent="0.25">
      <c r="A1757" s="39">
        <v>46255</v>
      </c>
      <c r="B1757" t="s">
        <v>6</v>
      </c>
      <c r="C1757">
        <v>18</v>
      </c>
      <c r="D1757">
        <v>1</v>
      </c>
      <c r="E1757">
        <v>3</v>
      </c>
      <c r="F1757">
        <v>3</v>
      </c>
      <c r="G1757">
        <v>12</v>
      </c>
      <c r="H1757">
        <v>9</v>
      </c>
      <c r="I1757">
        <v>1</v>
      </c>
      <c r="J1757">
        <v>0.75</v>
      </c>
      <c r="K1757">
        <v>0</v>
      </c>
      <c r="L1757">
        <v>0</v>
      </c>
      <c r="M1757">
        <v>1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1</v>
      </c>
      <c r="AJ1757">
        <v>0</v>
      </c>
      <c r="AK1757">
        <v>0</v>
      </c>
      <c r="AL1757" s="40">
        <f>AVERAGEIFS($C$2:C1757, $B$2:B1757, B1757)</f>
        <v>24.201834862385322</v>
      </c>
      <c r="AM1757" s="40">
        <f>AVERAGEIFS($I$2:I1757, $B$2:B1757, B1757)</f>
        <v>0.55211009174311942</v>
      </c>
      <c r="AN1757" s="40">
        <f>AVERAGEIFS($J$2:J1757, $B$2:B1757, B1757)</f>
        <v>0.51917431192660546</v>
      </c>
      <c r="AO1757" s="40">
        <f>AVERAGEIFS($D$2:D1757, $B$2:B1757, B1757)</f>
        <v>0.60550458715596334</v>
      </c>
    </row>
    <row r="1758" spans="1:41" x14ac:dyDescent="0.25">
      <c r="A1758" s="39">
        <v>46255</v>
      </c>
      <c r="B1758" t="s">
        <v>5</v>
      </c>
      <c r="C1758">
        <v>17</v>
      </c>
      <c r="D1758">
        <v>1</v>
      </c>
      <c r="E1758">
        <v>3</v>
      </c>
      <c r="F1758">
        <v>3</v>
      </c>
      <c r="G1758">
        <v>12</v>
      </c>
      <c r="H1758">
        <v>9</v>
      </c>
      <c r="I1758">
        <v>1</v>
      </c>
      <c r="J1758">
        <v>0.75</v>
      </c>
      <c r="K1758">
        <v>0</v>
      </c>
      <c r="L1758">
        <v>0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 s="40">
        <f>AVERAGEIFS($C$2:C1758, $B$2:B1758, B1758)</f>
        <v>19.14</v>
      </c>
      <c r="AM1758" s="40">
        <f>AVERAGEIFS($I$2:I1758, $B$2:B1758, B1758)</f>
        <v>0.54239999999999999</v>
      </c>
      <c r="AN1758" s="40">
        <f>AVERAGEIFS($J$2:J1758, $B$2:B1758, B1758)</f>
        <v>0.52340000000000009</v>
      </c>
      <c r="AO1758" s="40">
        <f>AVERAGEIFS($D$2:D1758, $B$2:B1758, B1758)</f>
        <v>0.6</v>
      </c>
    </row>
    <row r="1759" spans="1:41" x14ac:dyDescent="0.25">
      <c r="A1759" s="39">
        <v>46255</v>
      </c>
      <c r="B1759" t="s">
        <v>119</v>
      </c>
      <c r="C1759">
        <v>17</v>
      </c>
      <c r="D1759">
        <v>1</v>
      </c>
      <c r="E1759">
        <v>3</v>
      </c>
      <c r="F1759">
        <v>3</v>
      </c>
      <c r="G1759">
        <v>12</v>
      </c>
      <c r="H1759">
        <v>9</v>
      </c>
      <c r="I1759">
        <v>1</v>
      </c>
      <c r="J1759">
        <v>0.75</v>
      </c>
      <c r="K1759">
        <v>0</v>
      </c>
      <c r="L1759">
        <v>0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 s="40">
        <f>AVERAGEIFS($C$2:C1759, $B$2:B1759, B1759)</f>
        <v>15.583333333333334</v>
      </c>
      <c r="AM1759" s="40">
        <f>AVERAGEIFS($I$2:I1759, $B$2:B1759, B1759)</f>
        <v>0.56583333333333341</v>
      </c>
      <c r="AN1759" s="40">
        <f>AVERAGEIFS($J$2:J1759, $B$2:B1759, B1759)</f>
        <v>0.53933333333333322</v>
      </c>
      <c r="AO1759" s="40">
        <f>AVERAGEIFS($D$2:D1759, $B$2:B1759, B1759)</f>
        <v>0.56666666666666665</v>
      </c>
    </row>
    <row r="1760" spans="1:41" x14ac:dyDescent="0.25">
      <c r="A1760" s="39">
        <v>46255</v>
      </c>
      <c r="B1760" t="s">
        <v>13</v>
      </c>
      <c r="C1760">
        <v>8</v>
      </c>
      <c r="D1760">
        <v>1</v>
      </c>
      <c r="E1760">
        <v>3</v>
      </c>
      <c r="F1760">
        <v>3</v>
      </c>
      <c r="G1760">
        <v>12</v>
      </c>
      <c r="H1760">
        <v>9</v>
      </c>
      <c r="I1760">
        <v>1</v>
      </c>
      <c r="J1760">
        <v>0.75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</v>
      </c>
      <c r="AJ1760">
        <v>0</v>
      </c>
      <c r="AK1760">
        <v>0</v>
      </c>
      <c r="AL1760" s="40">
        <f>AVERAGEIFS($C$2:C1760, $B$2:B1760, B1760)</f>
        <v>15.827586206896552</v>
      </c>
      <c r="AM1760" s="40">
        <f>AVERAGEIFS($I$2:I1760, $B$2:B1760, B1760)</f>
        <v>0.48172413793103447</v>
      </c>
      <c r="AN1760" s="40">
        <f>AVERAGEIFS($J$2:J1760, $B$2:B1760, B1760)</f>
        <v>0.49896551724137933</v>
      </c>
      <c r="AO1760" s="40">
        <f>AVERAGEIFS($D$2:D1760, $B$2:B1760, B1760)</f>
        <v>0.48275862068965519</v>
      </c>
    </row>
    <row r="1761" spans="1:41" x14ac:dyDescent="0.25">
      <c r="A1761" s="39">
        <v>46255</v>
      </c>
      <c r="B1761" t="s">
        <v>133</v>
      </c>
      <c r="C1761">
        <v>18</v>
      </c>
      <c r="D1761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1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 s="40">
        <f>AVERAGEIFS($C$2:C1761, $B$2:B1761, B1761)</f>
        <v>11.96551724137931</v>
      </c>
      <c r="AM1761" s="40">
        <f>AVERAGEIFS($I$2:I1761, $B$2:B1761, B1761)</f>
        <v>0.51896551724137929</v>
      </c>
      <c r="AN1761" s="40">
        <f>AVERAGEIFS($J$2:J1761, $B$2:B1761, B1761)</f>
        <v>0.4972413793103449</v>
      </c>
      <c r="AO1761" s="40">
        <f>AVERAGEIFS($D$2:D1761, $B$2:B1761, B1761)</f>
        <v>0.58620689655172409</v>
      </c>
    </row>
    <row r="1762" spans="1:41" x14ac:dyDescent="0.25">
      <c r="A1762" s="39">
        <v>46255</v>
      </c>
      <c r="B1762" t="s">
        <v>22</v>
      </c>
      <c r="C1762">
        <v>8</v>
      </c>
      <c r="D1762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1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1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</v>
      </c>
      <c r="AJ1762">
        <v>0</v>
      </c>
      <c r="AK1762">
        <v>0</v>
      </c>
      <c r="AL1762" s="40">
        <f>AVERAGEIFS($C$2:C1762, $B$2:B1762, B1762)</f>
        <v>13.272727272727273</v>
      </c>
      <c r="AM1762" s="40">
        <f>AVERAGEIFS($I$2:I1762, $B$2:B1762, B1762)</f>
        <v>0.47060606060606058</v>
      </c>
      <c r="AN1762" s="40">
        <f>AVERAGEIFS($J$2:J1762, $B$2:B1762, B1762)</f>
        <v>0.4751515151515151</v>
      </c>
      <c r="AO1762" s="40">
        <f>AVERAGEIFS($D$2:D1762, $B$2:B1762, B1762)</f>
        <v>0.42424242424242425</v>
      </c>
    </row>
    <row r="1763" spans="1:41" x14ac:dyDescent="0.25">
      <c r="A1763" s="39">
        <v>46259</v>
      </c>
      <c r="B1763" t="s">
        <v>1</v>
      </c>
      <c r="C1763">
        <v>19</v>
      </c>
      <c r="D1763">
        <v>0</v>
      </c>
      <c r="E1763">
        <v>4</v>
      </c>
      <c r="F1763">
        <v>1</v>
      </c>
      <c r="G1763">
        <v>16</v>
      </c>
      <c r="H1763">
        <v>6</v>
      </c>
      <c r="I1763">
        <v>0.25</v>
      </c>
      <c r="J1763">
        <v>0.38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1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40">
        <f>AVERAGEIFS($C$2:C1763, $B$2:B1763, B1763)</f>
        <v>26.184615384615384</v>
      </c>
      <c r="AM1763" s="40">
        <f>AVERAGEIFS($I$2:I1763, $B$2:B1763, B1763)</f>
        <v>0.51846153846153853</v>
      </c>
      <c r="AN1763" s="40">
        <f>AVERAGEIFS($J$2:J1763, $B$2:B1763, B1763)</f>
        <v>0.51000000000000023</v>
      </c>
      <c r="AO1763" s="40">
        <f>AVERAGEIFS($D$2:D1763, $B$2:B1763, B1763)</f>
        <v>0.53846153846153844</v>
      </c>
    </row>
    <row r="1764" spans="1:41" x14ac:dyDescent="0.25">
      <c r="A1764" s="39">
        <v>46259</v>
      </c>
      <c r="B1764" t="s">
        <v>113</v>
      </c>
      <c r="C1764">
        <v>23</v>
      </c>
      <c r="D1764">
        <v>0</v>
      </c>
      <c r="E1764">
        <v>4</v>
      </c>
      <c r="F1764">
        <v>1</v>
      </c>
      <c r="G1764">
        <v>16</v>
      </c>
      <c r="H1764">
        <v>6</v>
      </c>
      <c r="I1764">
        <v>0.25</v>
      </c>
      <c r="J1764">
        <v>0.38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40">
        <f>AVERAGEIFS($C$2:C1764, $B$2:B1764, B1764)</f>
        <v>19.907407407407408</v>
      </c>
      <c r="AM1764" s="40">
        <f>AVERAGEIFS($I$2:I1764, $B$2:B1764, B1764)</f>
        <v>0.52500000000000002</v>
      </c>
      <c r="AN1764" s="40">
        <f>AVERAGEIFS($J$2:J1764, $B$2:B1764, B1764)</f>
        <v>0.51981481481481495</v>
      </c>
      <c r="AO1764" s="40">
        <f>AVERAGEIFS($D$2:D1764, $B$2:B1764, B1764)</f>
        <v>0.61111111111111116</v>
      </c>
    </row>
    <row r="1765" spans="1:41" x14ac:dyDescent="0.25">
      <c r="A1765" s="39">
        <v>46259</v>
      </c>
      <c r="B1765" t="s">
        <v>34</v>
      </c>
      <c r="C1765">
        <v>17</v>
      </c>
      <c r="D1765">
        <v>0</v>
      </c>
      <c r="E1765">
        <v>4</v>
      </c>
      <c r="F1765">
        <v>1</v>
      </c>
      <c r="G1765">
        <v>16</v>
      </c>
      <c r="H1765">
        <v>6</v>
      </c>
      <c r="I1765">
        <v>0.25</v>
      </c>
      <c r="J1765">
        <v>0.38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40">
        <f>AVERAGEIFS($C$2:C1765, $B$2:B1765, B1765)</f>
        <v>18.873563218390803</v>
      </c>
      <c r="AM1765" s="40">
        <f>AVERAGEIFS($I$2:I1765, $B$2:B1765, B1765)</f>
        <v>0.46609195402298831</v>
      </c>
      <c r="AN1765" s="40">
        <f>AVERAGEIFS($J$2:J1765, $B$2:B1765, B1765)</f>
        <v>0.47781609195402325</v>
      </c>
      <c r="AO1765" s="40">
        <f>AVERAGEIFS($D$2:D1765, $B$2:B1765, B1765)</f>
        <v>0.40229885057471265</v>
      </c>
    </row>
    <row r="1766" spans="1:41" x14ac:dyDescent="0.25">
      <c r="A1766" s="39">
        <v>46259</v>
      </c>
      <c r="B1766" t="s">
        <v>6</v>
      </c>
      <c r="C1766">
        <v>24</v>
      </c>
      <c r="D1766">
        <v>0</v>
      </c>
      <c r="E1766">
        <v>4</v>
      </c>
      <c r="F1766">
        <v>1</v>
      </c>
      <c r="G1766">
        <v>16</v>
      </c>
      <c r="H1766">
        <v>6</v>
      </c>
      <c r="I1766">
        <v>0.25</v>
      </c>
      <c r="J1766">
        <v>0.38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40">
        <f>AVERAGEIFS($C$2:C1766, $B$2:B1766, B1766)</f>
        <v>24.2</v>
      </c>
      <c r="AM1766" s="40">
        <f>AVERAGEIFS($I$2:I1766, $B$2:B1766, B1766)</f>
        <v>0.5493636363636365</v>
      </c>
      <c r="AN1766" s="40">
        <f>AVERAGEIFS($J$2:J1766, $B$2:B1766, B1766)</f>
        <v>0.51790909090909087</v>
      </c>
      <c r="AO1766" s="40">
        <f>AVERAGEIFS($D$2:D1766, $B$2:B1766, B1766)</f>
        <v>0.6</v>
      </c>
    </row>
    <row r="1767" spans="1:41" x14ac:dyDescent="0.25">
      <c r="A1767" s="39">
        <v>46259</v>
      </c>
      <c r="B1767" t="s">
        <v>124</v>
      </c>
      <c r="C1767">
        <v>15</v>
      </c>
      <c r="D1767">
        <v>0</v>
      </c>
      <c r="E1767">
        <v>4</v>
      </c>
      <c r="F1767">
        <v>1</v>
      </c>
      <c r="G1767">
        <v>16</v>
      </c>
      <c r="H1767">
        <v>6</v>
      </c>
      <c r="I1767">
        <v>0.25</v>
      </c>
      <c r="J1767">
        <v>0.38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40">
        <f>AVERAGEIFS($C$2:C1767, $B$2:B1767, B1767)</f>
        <v>15.142857142857142</v>
      </c>
      <c r="AM1767" s="40">
        <f>AVERAGEIFS($I$2:I1767, $B$2:B1767, B1767)</f>
        <v>0.39285714285714285</v>
      </c>
      <c r="AN1767" s="40">
        <f>AVERAGEIFS($J$2:J1767, $B$2:B1767, B1767)</f>
        <v>0.45964285714285713</v>
      </c>
      <c r="AO1767" s="40">
        <f>AVERAGEIFS($D$2:D1767, $B$2:B1767, B1767)</f>
        <v>0.32142857142857145</v>
      </c>
    </row>
    <row r="1768" spans="1:41" x14ac:dyDescent="0.25">
      <c r="A1768" s="39">
        <v>46259</v>
      </c>
      <c r="B1768" t="s">
        <v>133</v>
      </c>
      <c r="C1768">
        <v>10</v>
      </c>
      <c r="D1768">
        <v>0</v>
      </c>
      <c r="E1768">
        <v>4</v>
      </c>
      <c r="F1768">
        <v>1</v>
      </c>
      <c r="G1768">
        <v>16</v>
      </c>
      <c r="H1768">
        <v>6</v>
      </c>
      <c r="I1768">
        <v>0.25</v>
      </c>
      <c r="J1768">
        <v>0.38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40">
        <f>AVERAGEIFS($C$2:C1768, $B$2:B1768, B1768)</f>
        <v>11.9</v>
      </c>
      <c r="AM1768" s="40">
        <f>AVERAGEIFS($I$2:I1768, $B$2:B1768, B1768)</f>
        <v>0.51</v>
      </c>
      <c r="AN1768" s="40">
        <f>AVERAGEIFS($J$2:J1768, $B$2:B1768, B1768)</f>
        <v>0.4933333333333334</v>
      </c>
      <c r="AO1768" s="40">
        <f>AVERAGEIFS($D$2:D1768, $B$2:B1768, B1768)</f>
        <v>0.56666666666666665</v>
      </c>
    </row>
    <row r="1769" spans="1:41" x14ac:dyDescent="0.25">
      <c r="A1769" s="39">
        <v>46259</v>
      </c>
      <c r="B1769" t="s">
        <v>90</v>
      </c>
      <c r="C1769">
        <v>35</v>
      </c>
      <c r="D1769">
        <v>1</v>
      </c>
      <c r="E1769">
        <v>4</v>
      </c>
      <c r="F1769">
        <v>3</v>
      </c>
      <c r="G1769">
        <v>16</v>
      </c>
      <c r="H1769">
        <v>10</v>
      </c>
      <c r="I1769">
        <v>0.75</v>
      </c>
      <c r="J1769">
        <v>0.63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1</v>
      </c>
      <c r="AG1769">
        <v>1</v>
      </c>
      <c r="AH1769">
        <v>1</v>
      </c>
      <c r="AI1769">
        <v>0</v>
      </c>
      <c r="AJ1769">
        <v>0</v>
      </c>
      <c r="AK1769">
        <v>0</v>
      </c>
      <c r="AL1769" s="40">
        <f>AVERAGEIFS($C$2:C1769, $B$2:B1769, B1769)</f>
        <v>19.100000000000001</v>
      </c>
      <c r="AM1769" s="40">
        <f>AVERAGEIFS($I$2:I1769, $B$2:B1769, B1769)</f>
        <v>0.55999999999999994</v>
      </c>
      <c r="AN1769" s="40">
        <f>AVERAGEIFS($J$2:J1769, $B$2:B1769, B1769)</f>
        <v>0.52483333333333337</v>
      </c>
      <c r="AO1769" s="40">
        <f>AVERAGEIFS($D$2:D1769, $B$2:B1769, B1769)</f>
        <v>0.56666666666666665</v>
      </c>
    </row>
    <row r="1770" spans="1:41" x14ac:dyDescent="0.25">
      <c r="A1770" s="39">
        <v>46259</v>
      </c>
      <c r="B1770" t="s">
        <v>36</v>
      </c>
      <c r="C1770">
        <v>15</v>
      </c>
      <c r="D1770">
        <v>1</v>
      </c>
      <c r="E1770">
        <v>4</v>
      </c>
      <c r="F1770">
        <v>3</v>
      </c>
      <c r="G1770">
        <v>16</v>
      </c>
      <c r="H1770">
        <v>10</v>
      </c>
      <c r="I1770">
        <v>0.75</v>
      </c>
      <c r="J1770">
        <v>0.63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1</v>
      </c>
      <c r="AG1770">
        <v>1</v>
      </c>
      <c r="AH1770">
        <v>1</v>
      </c>
      <c r="AI1770">
        <v>0</v>
      </c>
      <c r="AJ1770">
        <v>0</v>
      </c>
      <c r="AK1770">
        <v>0</v>
      </c>
      <c r="AL1770" s="40">
        <f>AVERAGEIFS($C$2:C1770, $B$2:B1770, B1770)</f>
        <v>17.333333333333332</v>
      </c>
      <c r="AM1770" s="40">
        <f>AVERAGEIFS($I$2:I1770, $B$2:B1770, B1770)</f>
        <v>0.46266666666666673</v>
      </c>
      <c r="AN1770" s="40">
        <f>AVERAGEIFS($J$2:J1770, $B$2:B1770, B1770)</f>
        <v>0.4744000000000001</v>
      </c>
      <c r="AO1770" s="40">
        <f>AVERAGEIFS($D$2:D1770, $B$2:B1770, B1770)</f>
        <v>0.48</v>
      </c>
    </row>
    <row r="1771" spans="1:41" x14ac:dyDescent="0.25">
      <c r="A1771" s="39">
        <v>46259</v>
      </c>
      <c r="B1771" t="s">
        <v>186</v>
      </c>
      <c r="C1771">
        <v>17</v>
      </c>
      <c r="D1771">
        <v>1</v>
      </c>
      <c r="E1771">
        <v>4</v>
      </c>
      <c r="F1771">
        <v>3</v>
      </c>
      <c r="G1771">
        <v>16</v>
      </c>
      <c r="H1771">
        <v>10</v>
      </c>
      <c r="I1771">
        <v>0.75</v>
      </c>
      <c r="J1771">
        <v>0.63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1</v>
      </c>
      <c r="AG1771">
        <v>1</v>
      </c>
      <c r="AH1771">
        <v>1</v>
      </c>
      <c r="AI1771">
        <v>0</v>
      </c>
      <c r="AJ1771">
        <v>0</v>
      </c>
      <c r="AK1771">
        <v>0</v>
      </c>
      <c r="AL1771" s="40">
        <f>AVERAGEIFS($C$2:C1771, $B$2:B1771, B1771)</f>
        <v>10.36</v>
      </c>
      <c r="AM1771" s="40">
        <f>AVERAGEIFS($I$2:I1771, $B$2:B1771, B1771)</f>
        <v>0.61</v>
      </c>
      <c r="AN1771" s="40">
        <f>AVERAGEIFS($J$2:J1771, $B$2:B1771, B1771)</f>
        <v>0.54720000000000002</v>
      </c>
      <c r="AO1771" s="40">
        <f>AVERAGEIFS($D$2:D1771, $B$2:B1771, B1771)</f>
        <v>0.64</v>
      </c>
    </row>
    <row r="1772" spans="1:41" x14ac:dyDescent="0.25">
      <c r="A1772" s="39">
        <v>46259</v>
      </c>
      <c r="B1772" t="s">
        <v>92</v>
      </c>
      <c r="C1772">
        <v>10</v>
      </c>
      <c r="D1772">
        <v>1</v>
      </c>
      <c r="E1772">
        <v>4</v>
      </c>
      <c r="F1772">
        <v>3</v>
      </c>
      <c r="G1772">
        <v>16</v>
      </c>
      <c r="H1772">
        <v>10</v>
      </c>
      <c r="I1772">
        <v>0.75</v>
      </c>
      <c r="J1772">
        <v>0.63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1</v>
      </c>
      <c r="AG1772">
        <v>1</v>
      </c>
      <c r="AH1772">
        <v>1</v>
      </c>
      <c r="AI1772">
        <v>0</v>
      </c>
      <c r="AJ1772">
        <v>0</v>
      </c>
      <c r="AK1772">
        <v>0</v>
      </c>
      <c r="AL1772" s="40">
        <f>AVERAGEIFS($C$2:C1772, $B$2:B1772, B1772)</f>
        <v>12.5625</v>
      </c>
      <c r="AM1772" s="40">
        <f>AVERAGEIFS($I$2:I1772, $B$2:B1772, B1772)</f>
        <v>0.54062499999999991</v>
      </c>
      <c r="AN1772" s="40">
        <f>AVERAGEIFS($J$2:J1772, $B$2:B1772, B1772)</f>
        <v>0.50874999999999992</v>
      </c>
      <c r="AO1772" s="40">
        <f>AVERAGEIFS($D$2:D1772, $B$2:B1772, B1772)</f>
        <v>0.59375</v>
      </c>
    </row>
    <row r="1773" spans="1:41" x14ac:dyDescent="0.25">
      <c r="A1773" s="39">
        <v>46259</v>
      </c>
      <c r="B1773" t="s">
        <v>65</v>
      </c>
      <c r="C1773">
        <v>14</v>
      </c>
      <c r="D1773">
        <v>1</v>
      </c>
      <c r="E1773">
        <v>4</v>
      </c>
      <c r="F1773">
        <v>3</v>
      </c>
      <c r="G1773">
        <v>16</v>
      </c>
      <c r="H1773">
        <v>10</v>
      </c>
      <c r="I1773">
        <v>0.75</v>
      </c>
      <c r="J1773">
        <v>0.63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1</v>
      </c>
      <c r="AG1773">
        <v>1</v>
      </c>
      <c r="AH1773">
        <v>1</v>
      </c>
      <c r="AI1773">
        <v>0</v>
      </c>
      <c r="AJ1773">
        <v>0</v>
      </c>
      <c r="AK1773">
        <v>0</v>
      </c>
      <c r="AL1773" s="40">
        <f>AVERAGEIFS($C$2:C1773, $B$2:B1773, B1773)</f>
        <v>17</v>
      </c>
      <c r="AM1773" s="40">
        <f>AVERAGEIFS($I$2:I1773, $B$2:B1773, B1773)</f>
        <v>0.49736842105263163</v>
      </c>
      <c r="AN1773" s="40">
        <f>AVERAGEIFS($J$2:J1773, $B$2:B1773, B1773)</f>
        <v>0.49210526315789455</v>
      </c>
      <c r="AO1773" s="40">
        <f>AVERAGEIFS($D$2:D1773, $B$2:B1773, B1773)</f>
        <v>0.54385964912280704</v>
      </c>
    </row>
    <row r="1774" spans="1:41" x14ac:dyDescent="0.25">
      <c r="A1774" s="39">
        <v>46259</v>
      </c>
      <c r="B1774" t="s">
        <v>5</v>
      </c>
      <c r="C1774">
        <v>20</v>
      </c>
      <c r="D1774">
        <v>1</v>
      </c>
      <c r="E1774">
        <v>4</v>
      </c>
      <c r="F1774">
        <v>3</v>
      </c>
      <c r="G1774">
        <v>16</v>
      </c>
      <c r="H1774">
        <v>10</v>
      </c>
      <c r="I1774">
        <v>0.75</v>
      </c>
      <c r="J1774">
        <v>0.63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1</v>
      </c>
      <c r="AH1774">
        <v>1</v>
      </c>
      <c r="AI1774">
        <v>0</v>
      </c>
      <c r="AJ1774">
        <v>0</v>
      </c>
      <c r="AK1774">
        <v>0</v>
      </c>
      <c r="AL1774" s="40">
        <f>AVERAGEIFS($C$2:C1774, $B$2:B1774, B1774)</f>
        <v>19.156862745098039</v>
      </c>
      <c r="AM1774" s="40">
        <f>AVERAGEIFS($I$2:I1774, $B$2:B1774, B1774)</f>
        <v>0.54647058823529404</v>
      </c>
      <c r="AN1774" s="40">
        <f>AVERAGEIFS($J$2:J1774, $B$2:B1774, B1774)</f>
        <v>0.52549019607843139</v>
      </c>
      <c r="AO1774" s="40">
        <f>AVERAGEIFS($D$2:D1774, $B$2:B1774, B1774)</f>
        <v>0.60784313725490191</v>
      </c>
    </row>
    <row r="1775" spans="1:41" x14ac:dyDescent="0.25">
      <c r="A1775" s="39">
        <v>46259</v>
      </c>
      <c r="B1775" t="s">
        <v>118</v>
      </c>
      <c r="C1775">
        <v>11</v>
      </c>
      <c r="D1775">
        <v>1</v>
      </c>
      <c r="E1775">
        <v>4</v>
      </c>
      <c r="F1775">
        <v>3</v>
      </c>
      <c r="G1775">
        <v>16</v>
      </c>
      <c r="H1775">
        <v>10</v>
      </c>
      <c r="I1775">
        <v>0.75</v>
      </c>
      <c r="J1775">
        <v>0.63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1</v>
      </c>
      <c r="AH1775">
        <v>1</v>
      </c>
      <c r="AI1775">
        <v>0</v>
      </c>
      <c r="AJ1775">
        <v>0</v>
      </c>
      <c r="AK1775">
        <v>0</v>
      </c>
      <c r="AL1775" s="40">
        <f>AVERAGEIFS($C$2:C1775, $B$2:B1775, B1775)</f>
        <v>12</v>
      </c>
      <c r="AM1775" s="40">
        <f>AVERAGEIFS($I$2:I1775, $B$2:B1775, B1775)</f>
        <v>0.37173913043478263</v>
      </c>
      <c r="AN1775" s="40">
        <f>AVERAGEIFS($J$2:J1775, $B$2:B1775, B1775)</f>
        <v>0.43869565217391304</v>
      </c>
      <c r="AO1775" s="40">
        <f>AVERAGEIFS($D$2:D1775, $B$2:B1775, B1775)</f>
        <v>0.39130434782608697</v>
      </c>
    </row>
    <row r="1776" spans="1:41" x14ac:dyDescent="0.25">
      <c r="A1776" s="39">
        <v>46259</v>
      </c>
      <c r="B1776" t="s">
        <v>124</v>
      </c>
      <c r="C1776">
        <v>10</v>
      </c>
      <c r="D1776">
        <v>1</v>
      </c>
      <c r="E1776">
        <v>4</v>
      </c>
      <c r="F1776">
        <v>3</v>
      </c>
      <c r="G1776">
        <v>16</v>
      </c>
      <c r="H1776">
        <v>9</v>
      </c>
      <c r="I1776">
        <v>0.75</v>
      </c>
      <c r="J1776">
        <v>0.56000000000000005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1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</v>
      </c>
      <c r="AJ1776">
        <v>0</v>
      </c>
      <c r="AK1776">
        <v>0</v>
      </c>
      <c r="AL1776" s="40">
        <f>AVERAGEIFS($C$2:C1776, $B$2:B1776, B1776)</f>
        <v>14.96551724137931</v>
      </c>
      <c r="AM1776" s="40">
        <f>AVERAGEIFS($I$2:I1776, $B$2:B1776, B1776)</f>
        <v>0.40517241379310343</v>
      </c>
      <c r="AN1776" s="40">
        <f>AVERAGEIFS($J$2:J1776, $B$2:B1776, B1776)</f>
        <v>0.46310344827586208</v>
      </c>
      <c r="AO1776" s="40">
        <f>AVERAGEIFS($D$2:D1776, $B$2:B1776, B1776)</f>
        <v>0.34482758620689657</v>
      </c>
    </row>
    <row r="1777" spans="1:41" x14ac:dyDescent="0.25">
      <c r="A1777" s="39">
        <v>46259</v>
      </c>
      <c r="B1777" t="s">
        <v>119</v>
      </c>
      <c r="C1777">
        <v>17</v>
      </c>
      <c r="D1777">
        <v>1</v>
      </c>
      <c r="E1777">
        <v>4</v>
      </c>
      <c r="F1777">
        <v>3</v>
      </c>
      <c r="G1777">
        <v>16</v>
      </c>
      <c r="H1777">
        <v>9</v>
      </c>
      <c r="I1777">
        <v>0.75</v>
      </c>
      <c r="J1777">
        <v>0.56000000000000005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</v>
      </c>
      <c r="AJ1777">
        <v>0</v>
      </c>
      <c r="AK1777">
        <v>0</v>
      </c>
      <c r="AL1777" s="40">
        <f>AVERAGEIFS($C$2:C1777, $B$2:B1777, B1777)</f>
        <v>15.60655737704918</v>
      </c>
      <c r="AM1777" s="40">
        <f>AVERAGEIFS($I$2:I1777, $B$2:B1777, B1777)</f>
        <v>0.56885245901639347</v>
      </c>
      <c r="AN1777" s="40">
        <f>AVERAGEIFS($J$2:J1777, $B$2:B1777, B1777)</f>
        <v>0.53967213114754087</v>
      </c>
      <c r="AO1777" s="40">
        <f>AVERAGEIFS($D$2:D1777, $B$2:B1777, B1777)</f>
        <v>0.57377049180327866</v>
      </c>
    </row>
    <row r="1778" spans="1:41" x14ac:dyDescent="0.25">
      <c r="A1778" s="39">
        <v>46259</v>
      </c>
      <c r="B1778" t="s">
        <v>90</v>
      </c>
      <c r="C1778">
        <v>23</v>
      </c>
      <c r="D1778">
        <v>1</v>
      </c>
      <c r="E1778">
        <v>4</v>
      </c>
      <c r="F1778">
        <v>3</v>
      </c>
      <c r="G1778">
        <v>16</v>
      </c>
      <c r="H1778">
        <v>9</v>
      </c>
      <c r="I1778">
        <v>0.75</v>
      </c>
      <c r="J1778">
        <v>0.56000000000000005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1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 s="40">
        <f>AVERAGEIFS($C$2:C1778, $B$2:B1778, B1778)</f>
        <v>19.16393442622951</v>
      </c>
      <c r="AM1778" s="40">
        <f>AVERAGEIFS($I$2:I1778, $B$2:B1778, B1778)</f>
        <v>0.56311475409836054</v>
      </c>
      <c r="AN1778" s="40">
        <f>AVERAGEIFS($J$2:J1778, $B$2:B1778, B1778)</f>
        <v>0.52540983606557379</v>
      </c>
      <c r="AO1778" s="40">
        <f>AVERAGEIFS($D$2:D1778, $B$2:B1778, B1778)</f>
        <v>0.57377049180327866</v>
      </c>
    </row>
    <row r="1779" spans="1:41" x14ac:dyDescent="0.25">
      <c r="A1779" s="39">
        <v>46259</v>
      </c>
      <c r="B1779" t="s">
        <v>113</v>
      </c>
      <c r="C1779">
        <v>33</v>
      </c>
      <c r="D1779">
        <v>1</v>
      </c>
      <c r="E1779">
        <v>4</v>
      </c>
      <c r="F1779">
        <v>3</v>
      </c>
      <c r="G1779">
        <v>16</v>
      </c>
      <c r="H1779">
        <v>9</v>
      </c>
      <c r="I1779">
        <v>0.75</v>
      </c>
      <c r="J1779">
        <v>0.56000000000000005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</v>
      </c>
      <c r="AJ1779">
        <v>0</v>
      </c>
      <c r="AK1779">
        <v>0</v>
      </c>
      <c r="AL1779" s="40">
        <f>AVERAGEIFS($C$2:C1779, $B$2:B1779, B1779)</f>
        <v>20.145454545454545</v>
      </c>
      <c r="AM1779" s="40">
        <f>AVERAGEIFS($I$2:I1779, $B$2:B1779, B1779)</f>
        <v>0.52909090909090917</v>
      </c>
      <c r="AN1779" s="40">
        <f>AVERAGEIFS($J$2:J1779, $B$2:B1779, B1779)</f>
        <v>0.52054545454545464</v>
      </c>
      <c r="AO1779" s="40">
        <f>AVERAGEIFS($D$2:D1779, $B$2:B1779, B1779)</f>
        <v>0.61818181818181817</v>
      </c>
    </row>
    <row r="1780" spans="1:41" x14ac:dyDescent="0.25">
      <c r="A1780" s="39">
        <v>46259</v>
      </c>
      <c r="B1780" t="s">
        <v>253</v>
      </c>
      <c r="C1780">
        <v>7</v>
      </c>
      <c r="D1780">
        <v>1</v>
      </c>
      <c r="E1780">
        <v>4</v>
      </c>
      <c r="F1780">
        <v>3</v>
      </c>
      <c r="G1780">
        <v>16</v>
      </c>
      <c r="H1780">
        <v>9</v>
      </c>
      <c r="I1780">
        <v>0.75</v>
      </c>
      <c r="J1780">
        <v>0.56000000000000005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</v>
      </c>
      <c r="AJ1780">
        <v>0</v>
      </c>
      <c r="AK1780">
        <v>0</v>
      </c>
      <c r="AL1780" s="40">
        <f>AVERAGEIFS($C$2:C1780, $B$2:B1780, B1780)</f>
        <v>9.3000000000000007</v>
      </c>
      <c r="AM1780" s="40">
        <f>AVERAGEIFS($I$2:I1780, $B$2:B1780, B1780)</f>
        <v>0.32250000000000001</v>
      </c>
      <c r="AN1780" s="40">
        <f>AVERAGEIFS($J$2:J1780, $B$2:B1780, B1780)</f>
        <v>0.39850000000000002</v>
      </c>
      <c r="AO1780" s="40">
        <f>AVERAGEIFS($D$2:D1780, $B$2:B1780, B1780)</f>
        <v>0.3</v>
      </c>
    </row>
    <row r="1781" spans="1:41" x14ac:dyDescent="0.25">
      <c r="A1781" s="39">
        <v>46259</v>
      </c>
      <c r="B1781" t="s">
        <v>6</v>
      </c>
      <c r="C1781">
        <v>21</v>
      </c>
      <c r="D1781">
        <v>1</v>
      </c>
      <c r="E1781">
        <v>4</v>
      </c>
      <c r="F1781">
        <v>3</v>
      </c>
      <c r="G1781">
        <v>16</v>
      </c>
      <c r="H1781">
        <v>9</v>
      </c>
      <c r="I1781">
        <v>0.75</v>
      </c>
      <c r="J1781">
        <v>0.56000000000000005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1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 s="40">
        <f>AVERAGEIFS($C$2:C1781, $B$2:B1781, B1781)</f>
        <v>24.171171171171171</v>
      </c>
      <c r="AM1781" s="40">
        <f>AVERAGEIFS($I$2:I1781, $B$2:B1781, B1781)</f>
        <v>0.55117117117117131</v>
      </c>
      <c r="AN1781" s="40">
        <f>AVERAGEIFS($J$2:J1781, $B$2:B1781, B1781)</f>
        <v>0.51828828828828832</v>
      </c>
      <c r="AO1781" s="40">
        <f>AVERAGEIFS($D$2:D1781, $B$2:B1781, B1781)</f>
        <v>0.60360360360360366</v>
      </c>
    </row>
    <row r="1782" spans="1:41" x14ac:dyDescent="0.25">
      <c r="A1782" s="39">
        <v>46259</v>
      </c>
      <c r="B1782" t="s">
        <v>2</v>
      </c>
      <c r="C1782">
        <v>18</v>
      </c>
      <c r="D1782">
        <v>0</v>
      </c>
      <c r="E1782">
        <v>4</v>
      </c>
      <c r="F1782">
        <v>1</v>
      </c>
      <c r="G1782">
        <v>16</v>
      </c>
      <c r="H1782">
        <v>7</v>
      </c>
      <c r="I1782">
        <v>0.25</v>
      </c>
      <c r="J1782">
        <v>0.44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40">
        <f>AVERAGEIFS($C$2:C1782, $B$2:B1782, B1782)</f>
        <v>24.268656716417912</v>
      </c>
      <c r="AM1782" s="40">
        <f>AVERAGEIFS($I$2:I1782, $B$2:B1782, B1782)</f>
        <v>0.50268656716417903</v>
      </c>
      <c r="AN1782" s="40">
        <f>AVERAGEIFS($J$2:J1782, $B$2:B1782, B1782)</f>
        <v>0.52552238805970164</v>
      </c>
      <c r="AO1782" s="40">
        <f>AVERAGEIFS($D$2:D1782, $B$2:B1782, B1782)</f>
        <v>0.47761194029850745</v>
      </c>
    </row>
    <row r="1783" spans="1:41" x14ac:dyDescent="0.25">
      <c r="A1783" s="39">
        <v>46259</v>
      </c>
      <c r="B1783" t="s">
        <v>1</v>
      </c>
      <c r="C1783">
        <v>22</v>
      </c>
      <c r="D1783">
        <v>0</v>
      </c>
      <c r="E1783">
        <v>4</v>
      </c>
      <c r="F1783">
        <v>1</v>
      </c>
      <c r="G1783">
        <v>16</v>
      </c>
      <c r="H1783">
        <v>7</v>
      </c>
      <c r="I1783">
        <v>0.25</v>
      </c>
      <c r="J1783">
        <v>0.44</v>
      </c>
      <c r="K1783">
        <v>0</v>
      </c>
      <c r="L1783">
        <v>0</v>
      </c>
      <c r="M1783">
        <v>1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40">
        <f>AVERAGEIFS($C$2:C1783, $B$2:B1783, B1783)</f>
        <v>26.121212121212121</v>
      </c>
      <c r="AM1783" s="40">
        <f>AVERAGEIFS($I$2:I1783, $B$2:B1783, B1783)</f>
        <v>0.5143939393939394</v>
      </c>
      <c r="AN1783" s="40">
        <f>AVERAGEIFS($J$2:J1783, $B$2:B1783, B1783)</f>
        <v>0.50893939393939414</v>
      </c>
      <c r="AO1783" s="40">
        <f>AVERAGEIFS($D$2:D1783, $B$2:B1783, B1783)</f>
        <v>0.53030303030303028</v>
      </c>
    </row>
    <row r="1784" spans="1:41" x14ac:dyDescent="0.25">
      <c r="A1784" s="39">
        <v>46259</v>
      </c>
      <c r="B1784" t="s">
        <v>38</v>
      </c>
      <c r="C1784">
        <v>14</v>
      </c>
      <c r="D1784">
        <v>0</v>
      </c>
      <c r="E1784">
        <v>4</v>
      </c>
      <c r="F1784">
        <v>1</v>
      </c>
      <c r="G1784">
        <v>16</v>
      </c>
      <c r="H1784">
        <v>7</v>
      </c>
      <c r="I1784">
        <v>0.25</v>
      </c>
      <c r="J1784">
        <v>0.44</v>
      </c>
      <c r="K1784">
        <v>0</v>
      </c>
      <c r="L1784">
        <v>0</v>
      </c>
      <c r="M1784">
        <v>1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40">
        <f>AVERAGEIFS($C$2:C1784, $B$2:B1784, B1784)</f>
        <v>16.465753424657535</v>
      </c>
      <c r="AM1784" s="40">
        <f>AVERAGEIFS($I$2:I1784, $B$2:B1784, B1784)</f>
        <v>0.55890410958904102</v>
      </c>
      <c r="AN1784" s="40">
        <f>AVERAGEIFS($J$2:J1784, $B$2:B1784, B1784)</f>
        <v>0.54465753424657548</v>
      </c>
      <c r="AO1784" s="40">
        <f>AVERAGEIFS($D$2:D1784, $B$2:B1784, B1784)</f>
        <v>0.60273972602739723</v>
      </c>
    </row>
    <row r="1785" spans="1:41" x14ac:dyDescent="0.25">
      <c r="A1785" s="39">
        <v>46259</v>
      </c>
      <c r="B1785" t="s">
        <v>34</v>
      </c>
      <c r="C1785">
        <v>13</v>
      </c>
      <c r="D1785">
        <v>0</v>
      </c>
      <c r="E1785">
        <v>4</v>
      </c>
      <c r="F1785">
        <v>1</v>
      </c>
      <c r="G1785">
        <v>16</v>
      </c>
      <c r="H1785">
        <v>7</v>
      </c>
      <c r="I1785">
        <v>0.25</v>
      </c>
      <c r="J1785">
        <v>0.44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40">
        <f>AVERAGEIFS($C$2:C1785, $B$2:B1785, B1785)</f>
        <v>18.806818181818183</v>
      </c>
      <c r="AM1785" s="40">
        <f>AVERAGEIFS($I$2:I1785, $B$2:B1785, B1785)</f>
        <v>0.46363636363636346</v>
      </c>
      <c r="AN1785" s="40">
        <f>AVERAGEIFS($J$2:J1785, $B$2:B1785, B1785)</f>
        <v>0.47738636363636383</v>
      </c>
      <c r="AO1785" s="40">
        <f>AVERAGEIFS($D$2:D1785, $B$2:B1785, B1785)</f>
        <v>0.39772727272727271</v>
      </c>
    </row>
    <row r="1786" spans="1:41" x14ac:dyDescent="0.25">
      <c r="A1786" s="39">
        <v>46259</v>
      </c>
      <c r="B1786" t="s">
        <v>186</v>
      </c>
      <c r="C1786">
        <v>11</v>
      </c>
      <c r="D1786">
        <v>0</v>
      </c>
      <c r="E1786">
        <v>4</v>
      </c>
      <c r="F1786">
        <v>1</v>
      </c>
      <c r="G1786">
        <v>16</v>
      </c>
      <c r="H1786">
        <v>7</v>
      </c>
      <c r="I1786">
        <v>0.25</v>
      </c>
      <c r="J1786">
        <v>0.44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40">
        <f>AVERAGEIFS($C$2:C1786, $B$2:B1786, B1786)</f>
        <v>10.384615384615385</v>
      </c>
      <c r="AM1786" s="40">
        <f>AVERAGEIFS($I$2:I1786, $B$2:B1786, B1786)</f>
        <v>0.59615384615384615</v>
      </c>
      <c r="AN1786" s="40">
        <f>AVERAGEIFS($J$2:J1786, $B$2:B1786, B1786)</f>
        <v>0.54307692307692312</v>
      </c>
      <c r="AO1786" s="40">
        <f>AVERAGEIFS($D$2:D1786, $B$2:B1786, B1786)</f>
        <v>0.61538461538461542</v>
      </c>
    </row>
    <row r="1787" spans="1:41" x14ac:dyDescent="0.25">
      <c r="A1787" s="39">
        <v>46259</v>
      </c>
      <c r="B1787" t="s">
        <v>3</v>
      </c>
      <c r="C1787">
        <v>26</v>
      </c>
      <c r="D1787">
        <v>0</v>
      </c>
      <c r="E1787">
        <v>4</v>
      </c>
      <c r="F1787">
        <v>1</v>
      </c>
      <c r="G1787">
        <v>16</v>
      </c>
      <c r="H1787">
        <v>7</v>
      </c>
      <c r="I1787">
        <v>0.25</v>
      </c>
      <c r="J1787">
        <v>0.44</v>
      </c>
      <c r="K1787">
        <v>0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40">
        <f>AVERAGEIFS($C$2:C1787, $B$2:B1787, B1787)</f>
        <v>19.470588235294116</v>
      </c>
      <c r="AM1787" s="40">
        <f>AVERAGEIFS($I$2:I1787, $B$2:B1787, B1787)</f>
        <v>0.50882352941176467</v>
      </c>
      <c r="AN1787" s="40">
        <f>AVERAGEIFS($J$2:J1787, $B$2:B1787, B1787)</f>
        <v>0.49058823529411755</v>
      </c>
      <c r="AO1787" s="40">
        <f>AVERAGEIFS($D$2:D1787, $B$2:B1787, B1787)</f>
        <v>0.47058823529411764</v>
      </c>
    </row>
    <row r="1788" spans="1:41" x14ac:dyDescent="0.25">
      <c r="A1788" s="39">
        <v>46260</v>
      </c>
      <c r="B1788" t="s">
        <v>1</v>
      </c>
      <c r="C1788">
        <v>34</v>
      </c>
      <c r="D1788">
        <v>1</v>
      </c>
      <c r="E1788">
        <v>5</v>
      </c>
      <c r="F1788">
        <v>3</v>
      </c>
      <c r="G1788">
        <v>19</v>
      </c>
      <c r="H1788">
        <v>10</v>
      </c>
      <c r="I1788">
        <v>0.6</v>
      </c>
      <c r="J1788">
        <v>0.53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1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1</v>
      </c>
      <c r="AJ1788">
        <v>0</v>
      </c>
      <c r="AK1788">
        <v>0</v>
      </c>
      <c r="AL1788" s="40">
        <f>AVERAGEIFS($C$2:C1788, $B$2:B1788, B1788)</f>
        <v>26.238805970149254</v>
      </c>
      <c r="AM1788" s="40">
        <f>AVERAGEIFS($I$2:I1788, $B$2:B1788, B1788)</f>
        <v>0.51567164179104485</v>
      </c>
      <c r="AN1788" s="40">
        <f>AVERAGEIFS($J$2:J1788, $B$2:B1788, B1788)</f>
        <v>0.50925373134328378</v>
      </c>
      <c r="AO1788" s="40">
        <f>AVERAGEIFS($D$2:D1788, $B$2:B1788, B1788)</f>
        <v>0.53731343283582089</v>
      </c>
    </row>
    <row r="1789" spans="1:41" x14ac:dyDescent="0.25">
      <c r="A1789" s="39">
        <v>46260</v>
      </c>
      <c r="B1789" t="s">
        <v>38</v>
      </c>
      <c r="C1789">
        <v>24</v>
      </c>
      <c r="D1789">
        <v>1</v>
      </c>
      <c r="E1789">
        <v>5</v>
      </c>
      <c r="F1789">
        <v>3</v>
      </c>
      <c r="G1789">
        <v>19</v>
      </c>
      <c r="H1789">
        <v>10</v>
      </c>
      <c r="I1789">
        <v>0.6</v>
      </c>
      <c r="J1789">
        <v>0.53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0</v>
      </c>
      <c r="AL1789" s="40">
        <f>AVERAGEIFS($C$2:C1789, $B$2:B1789, B1789)</f>
        <v>16.567567567567568</v>
      </c>
      <c r="AM1789" s="40">
        <f>AVERAGEIFS($I$2:I1789, $B$2:B1789, B1789)</f>
        <v>0.55945945945945941</v>
      </c>
      <c r="AN1789" s="40">
        <f>AVERAGEIFS($J$2:J1789, $B$2:B1789, B1789)</f>
        <v>0.54445945945945962</v>
      </c>
      <c r="AO1789" s="40">
        <f>AVERAGEIFS($D$2:D1789, $B$2:B1789, B1789)</f>
        <v>0.60810810810810811</v>
      </c>
    </row>
    <row r="1790" spans="1:41" x14ac:dyDescent="0.25">
      <c r="A1790" s="39">
        <v>46260</v>
      </c>
      <c r="B1790" t="s">
        <v>113</v>
      </c>
      <c r="C1790">
        <v>9</v>
      </c>
      <c r="D1790">
        <v>1</v>
      </c>
      <c r="E1790">
        <v>5</v>
      </c>
      <c r="F1790">
        <v>3</v>
      </c>
      <c r="G1790">
        <v>19</v>
      </c>
      <c r="H1790">
        <v>10</v>
      </c>
      <c r="I1790">
        <v>0.6</v>
      </c>
      <c r="J1790">
        <v>0.53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1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1</v>
      </c>
      <c r="AI1790">
        <v>1</v>
      </c>
      <c r="AJ1790">
        <v>0</v>
      </c>
      <c r="AK1790">
        <v>0</v>
      </c>
      <c r="AL1790" s="40">
        <f>AVERAGEIFS($C$2:C1790, $B$2:B1790, B1790)</f>
        <v>19.946428571428573</v>
      </c>
      <c r="AM1790" s="40">
        <f>AVERAGEIFS($I$2:I1790, $B$2:B1790, B1790)</f>
        <v>0.53035714285714286</v>
      </c>
      <c r="AN1790" s="40">
        <f>AVERAGEIFS($J$2:J1790, $B$2:B1790, B1790)</f>
        <v>0.5207142857142858</v>
      </c>
      <c r="AO1790" s="40">
        <f>AVERAGEIFS($D$2:D1790, $B$2:B1790, B1790)</f>
        <v>0.625</v>
      </c>
    </row>
    <row r="1791" spans="1:41" x14ac:dyDescent="0.25">
      <c r="A1791" s="39">
        <v>46260</v>
      </c>
      <c r="B1791" t="s">
        <v>90</v>
      </c>
      <c r="C1791">
        <v>26</v>
      </c>
      <c r="D1791">
        <v>1</v>
      </c>
      <c r="E1791">
        <v>5</v>
      </c>
      <c r="F1791">
        <v>3</v>
      </c>
      <c r="G1791">
        <v>19</v>
      </c>
      <c r="H1791">
        <v>10</v>
      </c>
      <c r="I1791">
        <v>0.6</v>
      </c>
      <c r="J1791">
        <v>0.53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1</v>
      </c>
      <c r="AI1791">
        <v>1</v>
      </c>
      <c r="AJ1791">
        <v>0</v>
      </c>
      <c r="AK1791">
        <v>0</v>
      </c>
      <c r="AL1791" s="40">
        <f>AVERAGEIFS($C$2:C1791, $B$2:B1791, B1791)</f>
        <v>19.274193548387096</v>
      </c>
      <c r="AM1791" s="40">
        <f>AVERAGEIFS($I$2:I1791, $B$2:B1791, B1791)</f>
        <v>0.56370967741935474</v>
      </c>
      <c r="AN1791" s="40">
        <f>AVERAGEIFS($J$2:J1791, $B$2:B1791, B1791)</f>
        <v>0.52548387096774207</v>
      </c>
      <c r="AO1791" s="40">
        <f>AVERAGEIFS($D$2:D1791, $B$2:B1791, B1791)</f>
        <v>0.58064516129032262</v>
      </c>
    </row>
    <row r="1792" spans="1:41" x14ac:dyDescent="0.25">
      <c r="A1792" s="39">
        <v>46260</v>
      </c>
      <c r="B1792" t="s">
        <v>3</v>
      </c>
      <c r="C1792">
        <v>22</v>
      </c>
      <c r="D1792">
        <v>1</v>
      </c>
      <c r="E1792">
        <v>5</v>
      </c>
      <c r="F1792">
        <v>3</v>
      </c>
      <c r="G1792">
        <v>19</v>
      </c>
      <c r="H1792">
        <v>10</v>
      </c>
      <c r="I1792">
        <v>0.6</v>
      </c>
      <c r="J1792">
        <v>0.53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1</v>
      </c>
      <c r="AI1792">
        <v>1</v>
      </c>
      <c r="AJ1792">
        <v>0</v>
      </c>
      <c r="AK1792">
        <v>0</v>
      </c>
      <c r="AL1792" s="40">
        <f>AVERAGEIFS($C$2:C1792, $B$2:B1792, B1792)</f>
        <v>19.611111111111111</v>
      </c>
      <c r="AM1792" s="40">
        <f>AVERAGEIFS($I$2:I1792, $B$2:B1792, B1792)</f>
        <v>0.51388888888888884</v>
      </c>
      <c r="AN1792" s="40">
        <f>AVERAGEIFS($J$2:J1792, $B$2:B1792, B1792)</f>
        <v>0.49277777777777765</v>
      </c>
      <c r="AO1792" s="40">
        <f>AVERAGEIFS($D$2:D1792, $B$2:B1792, B1792)</f>
        <v>0.5</v>
      </c>
    </row>
    <row r="1793" spans="1:41" x14ac:dyDescent="0.25">
      <c r="A1793" s="39">
        <v>46260</v>
      </c>
      <c r="B1793" t="s">
        <v>92</v>
      </c>
      <c r="C1793">
        <v>16</v>
      </c>
      <c r="D1793">
        <v>1</v>
      </c>
      <c r="E1793">
        <v>5</v>
      </c>
      <c r="F1793">
        <v>3</v>
      </c>
      <c r="G1793">
        <v>19</v>
      </c>
      <c r="H1793">
        <v>10</v>
      </c>
      <c r="I1793">
        <v>0.6</v>
      </c>
      <c r="J1793">
        <v>0.53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1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1</v>
      </c>
      <c r="AI1793">
        <v>1</v>
      </c>
      <c r="AJ1793">
        <v>0</v>
      </c>
      <c r="AK1793">
        <v>0</v>
      </c>
      <c r="AL1793" s="40">
        <f>AVERAGEIFS($C$2:C1793, $B$2:B1793, B1793)</f>
        <v>12.666666666666666</v>
      </c>
      <c r="AM1793" s="40">
        <f>AVERAGEIFS($I$2:I1793, $B$2:B1793, B1793)</f>
        <v>0.54242424242424236</v>
      </c>
      <c r="AN1793" s="40">
        <f>AVERAGEIFS($J$2:J1793, $B$2:B1793, B1793)</f>
        <v>0.5093939393939394</v>
      </c>
      <c r="AO1793" s="40">
        <f>AVERAGEIFS($D$2:D1793, $B$2:B1793, B1793)</f>
        <v>0.60606060606060608</v>
      </c>
    </row>
    <row r="1794" spans="1:41" x14ac:dyDescent="0.25">
      <c r="A1794" s="39">
        <v>46260</v>
      </c>
      <c r="B1794" t="s">
        <v>6</v>
      </c>
      <c r="C1794">
        <v>34</v>
      </c>
      <c r="D1794">
        <v>0</v>
      </c>
      <c r="E1794">
        <v>5</v>
      </c>
      <c r="F1794">
        <v>2</v>
      </c>
      <c r="G1794">
        <v>19</v>
      </c>
      <c r="H1794">
        <v>9</v>
      </c>
      <c r="I1794">
        <v>0.4</v>
      </c>
      <c r="J1794">
        <v>0.47</v>
      </c>
      <c r="K1794">
        <v>0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 s="40">
        <f>AVERAGEIFS($C$2:C1794, $B$2:B1794, B1794)</f>
        <v>24.258928571428573</v>
      </c>
      <c r="AM1794" s="40">
        <f>AVERAGEIFS($I$2:I1794, $B$2:B1794, B1794)</f>
        <v>0.54982142857142868</v>
      </c>
      <c r="AN1794" s="40">
        <f>AVERAGEIFS($J$2:J1794, $B$2:B1794, B1794)</f>
        <v>0.5178571428571429</v>
      </c>
      <c r="AO1794" s="40">
        <f>AVERAGEIFS($D$2:D1794, $B$2:B1794, B1794)</f>
        <v>0.5982142857142857</v>
      </c>
    </row>
    <row r="1795" spans="1:41" x14ac:dyDescent="0.25">
      <c r="A1795" s="39">
        <v>46260</v>
      </c>
      <c r="B1795" t="s">
        <v>65</v>
      </c>
      <c r="C1795">
        <v>20</v>
      </c>
      <c r="D1795">
        <v>0</v>
      </c>
      <c r="E1795">
        <v>5</v>
      </c>
      <c r="F1795">
        <v>2</v>
      </c>
      <c r="G1795">
        <v>19</v>
      </c>
      <c r="H1795">
        <v>9</v>
      </c>
      <c r="I1795">
        <v>0.4</v>
      </c>
      <c r="J1795">
        <v>0.47</v>
      </c>
      <c r="K1795">
        <v>0</v>
      </c>
      <c r="L1795">
        <v>1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1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 s="40">
        <f>AVERAGEIFS($C$2:C1795, $B$2:B1795, B1795)</f>
        <v>17.051724137931036</v>
      </c>
      <c r="AM1795" s="40">
        <f>AVERAGEIFS($I$2:I1795, $B$2:B1795, B1795)</f>
        <v>0.49568965517241381</v>
      </c>
      <c r="AN1795" s="40">
        <f>AVERAGEIFS($J$2:J1795, $B$2:B1795, B1795)</f>
        <v>0.49172413793103431</v>
      </c>
      <c r="AO1795" s="40">
        <f>AVERAGEIFS($D$2:D1795, $B$2:B1795, B1795)</f>
        <v>0.53448275862068961</v>
      </c>
    </row>
    <row r="1796" spans="1:41" x14ac:dyDescent="0.25">
      <c r="A1796" s="39">
        <v>46260</v>
      </c>
      <c r="B1796" t="s">
        <v>5</v>
      </c>
      <c r="C1796">
        <v>30</v>
      </c>
      <c r="D1796">
        <v>0</v>
      </c>
      <c r="E1796">
        <v>5</v>
      </c>
      <c r="F1796">
        <v>2</v>
      </c>
      <c r="G1796">
        <v>19</v>
      </c>
      <c r="H1796">
        <v>9</v>
      </c>
      <c r="I1796">
        <v>0.4</v>
      </c>
      <c r="J1796">
        <v>0.47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1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 s="40">
        <f>AVERAGEIFS($C$2:C1796, $B$2:B1796, B1796)</f>
        <v>19.365384615384617</v>
      </c>
      <c r="AM1796" s="40">
        <f>AVERAGEIFS($I$2:I1796, $B$2:B1796, B1796)</f>
        <v>0.54365384615384604</v>
      </c>
      <c r="AN1796" s="40">
        <f>AVERAGEIFS($J$2:J1796, $B$2:B1796, B1796)</f>
        <v>0.52442307692307688</v>
      </c>
      <c r="AO1796" s="40">
        <f>AVERAGEIFS($D$2:D1796, $B$2:B1796, B1796)</f>
        <v>0.59615384615384615</v>
      </c>
    </row>
    <row r="1797" spans="1:41" x14ac:dyDescent="0.25">
      <c r="A1797" s="39">
        <v>46260</v>
      </c>
      <c r="B1797" t="s">
        <v>34</v>
      </c>
      <c r="C1797">
        <v>21</v>
      </c>
      <c r="D1797">
        <v>0</v>
      </c>
      <c r="E1797">
        <v>5</v>
      </c>
      <c r="F1797">
        <v>2</v>
      </c>
      <c r="G1797">
        <v>19</v>
      </c>
      <c r="H1797">
        <v>9</v>
      </c>
      <c r="I1797">
        <v>0.4</v>
      </c>
      <c r="J1797">
        <v>0.47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 s="40">
        <f>AVERAGEIFS($C$2:C1797, $B$2:B1797, B1797)</f>
        <v>18.831460674157302</v>
      </c>
      <c r="AM1797" s="40">
        <f>AVERAGEIFS($I$2:I1797, $B$2:B1797, B1797)</f>
        <v>0.46292134831460652</v>
      </c>
      <c r="AN1797" s="40">
        <f>AVERAGEIFS($J$2:J1797, $B$2:B1797, B1797)</f>
        <v>0.47730337078651708</v>
      </c>
      <c r="AO1797" s="40">
        <f>AVERAGEIFS($D$2:D1797, $B$2:B1797, B1797)</f>
        <v>0.39325842696629215</v>
      </c>
    </row>
    <row r="1798" spans="1:41" x14ac:dyDescent="0.25">
      <c r="A1798" s="39">
        <v>46260</v>
      </c>
      <c r="B1798" t="s">
        <v>118</v>
      </c>
      <c r="C1798">
        <v>14</v>
      </c>
      <c r="D1798">
        <v>0</v>
      </c>
      <c r="E1798">
        <v>5</v>
      </c>
      <c r="F1798">
        <v>2</v>
      </c>
      <c r="G1798">
        <v>19</v>
      </c>
      <c r="H1798">
        <v>9</v>
      </c>
      <c r="I1798">
        <v>0.4</v>
      </c>
      <c r="J1798">
        <v>0.47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1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 s="40">
        <f>AVERAGEIFS($C$2:C1798, $B$2:B1798, B1798)</f>
        <v>12.083333333333334</v>
      </c>
      <c r="AM1798" s="40">
        <f>AVERAGEIFS($I$2:I1798, $B$2:B1798, B1798)</f>
        <v>0.37291666666666673</v>
      </c>
      <c r="AN1798" s="40">
        <f>AVERAGEIFS($J$2:J1798, $B$2:B1798, B1798)</f>
        <v>0.44</v>
      </c>
      <c r="AO1798" s="40">
        <f>AVERAGEIFS($D$2:D1798, $B$2:B1798, B1798)</f>
        <v>0.375</v>
      </c>
    </row>
    <row r="1799" spans="1:41" x14ac:dyDescent="0.25">
      <c r="A1799" s="39">
        <v>46260</v>
      </c>
      <c r="B1799" t="s">
        <v>253</v>
      </c>
      <c r="C1799">
        <v>11</v>
      </c>
      <c r="D1799">
        <v>0</v>
      </c>
      <c r="E1799">
        <v>5</v>
      </c>
      <c r="F1799">
        <v>2</v>
      </c>
      <c r="G1799">
        <v>19</v>
      </c>
      <c r="H1799">
        <v>9</v>
      </c>
      <c r="I1799">
        <v>0.4</v>
      </c>
      <c r="J1799">
        <v>0.47</v>
      </c>
      <c r="K1799">
        <v>0</v>
      </c>
      <c r="L1799">
        <v>1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1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 s="40">
        <f>AVERAGEIFS($C$2:C1799, $B$2:B1799, B1799)</f>
        <v>9.3809523809523814</v>
      </c>
      <c r="AM1799" s="40">
        <f>AVERAGEIFS($I$2:I1799, $B$2:B1799, B1799)</f>
        <v>0.3261904761904762</v>
      </c>
      <c r="AN1799" s="40">
        <f>AVERAGEIFS($J$2:J1799, $B$2:B1799, B1799)</f>
        <v>0.40190476190476199</v>
      </c>
      <c r="AO1799" s="40">
        <f>AVERAGEIFS($D$2:D1799, $B$2:B1799, B1799)</f>
        <v>0.2857142857142857</v>
      </c>
    </row>
    <row r="1800" spans="1:41" x14ac:dyDescent="0.25">
      <c r="A1800" s="39">
        <v>46261</v>
      </c>
      <c r="B1800" t="s">
        <v>113</v>
      </c>
      <c r="C1800">
        <v>29</v>
      </c>
      <c r="D1800">
        <v>0</v>
      </c>
      <c r="E1800">
        <v>5</v>
      </c>
      <c r="F1800">
        <v>2</v>
      </c>
      <c r="G1800">
        <v>20</v>
      </c>
      <c r="H1800">
        <v>8</v>
      </c>
      <c r="I1800">
        <v>0.4</v>
      </c>
      <c r="J1800">
        <v>0.4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 s="40">
        <f>AVERAGEIFS($C$2:C1800, $B$2:B1800, B1800)</f>
        <v>20.105263157894736</v>
      </c>
      <c r="AM1800" s="40">
        <f>AVERAGEIFS($I$2:I1800, $B$2:B1800, B1800)</f>
        <v>0.52807017543859647</v>
      </c>
      <c r="AN1800" s="40">
        <f>AVERAGEIFS($J$2:J1800, $B$2:B1800, B1800)</f>
        <v>0.51859649122807028</v>
      </c>
      <c r="AO1800" s="40">
        <f>AVERAGEIFS($D$2:D1800, $B$2:B1800, B1800)</f>
        <v>0.61403508771929827</v>
      </c>
    </row>
    <row r="1801" spans="1:41" x14ac:dyDescent="0.25">
      <c r="A1801" s="39">
        <v>46261</v>
      </c>
      <c r="B1801" t="s">
        <v>38</v>
      </c>
      <c r="C1801">
        <v>32</v>
      </c>
      <c r="D1801">
        <v>0</v>
      </c>
      <c r="E1801">
        <v>5</v>
      </c>
      <c r="F1801">
        <v>2</v>
      </c>
      <c r="G1801">
        <v>20</v>
      </c>
      <c r="H1801">
        <v>8</v>
      </c>
      <c r="I1801">
        <v>0.4</v>
      </c>
      <c r="J1801">
        <v>0.4</v>
      </c>
      <c r="K1801">
        <v>1</v>
      </c>
      <c r="L1801">
        <v>0</v>
      </c>
      <c r="M1801">
        <v>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 s="40">
        <f>AVERAGEIFS($C$2:C1801, $B$2:B1801, B1801)</f>
        <v>16.773333333333333</v>
      </c>
      <c r="AM1801" s="40">
        <f>AVERAGEIFS($I$2:I1801, $B$2:B1801, B1801)</f>
        <v>0.55733333333333335</v>
      </c>
      <c r="AN1801" s="40">
        <f>AVERAGEIFS($J$2:J1801, $B$2:B1801, B1801)</f>
        <v>0.54253333333333353</v>
      </c>
      <c r="AO1801" s="40">
        <f>AVERAGEIFS($D$2:D1801, $B$2:B1801, B1801)</f>
        <v>0.6</v>
      </c>
    </row>
    <row r="1802" spans="1:41" x14ac:dyDescent="0.25">
      <c r="A1802" s="39">
        <v>46261</v>
      </c>
      <c r="B1802" t="s">
        <v>36</v>
      </c>
      <c r="C1802">
        <v>17</v>
      </c>
      <c r="D1802">
        <v>0</v>
      </c>
      <c r="E1802">
        <v>5</v>
      </c>
      <c r="F1802">
        <v>2</v>
      </c>
      <c r="G1802">
        <v>20</v>
      </c>
      <c r="H1802">
        <v>8</v>
      </c>
      <c r="I1802">
        <v>0.4</v>
      </c>
      <c r="J1802">
        <v>0.4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 s="40">
        <f>AVERAGEIFS($C$2:C1802, $B$2:B1802, B1802)</f>
        <v>17.328947368421051</v>
      </c>
      <c r="AM1802" s="40">
        <f>AVERAGEIFS($I$2:I1802, $B$2:B1802, B1802)</f>
        <v>0.46184210526315789</v>
      </c>
      <c r="AN1802" s="40">
        <f>AVERAGEIFS($J$2:J1802, $B$2:B1802, B1802)</f>
        <v>0.47342105263157902</v>
      </c>
      <c r="AO1802" s="40">
        <f>AVERAGEIFS($D$2:D1802, $B$2:B1802, B1802)</f>
        <v>0.47368421052631576</v>
      </c>
    </row>
    <row r="1803" spans="1:41" x14ac:dyDescent="0.25">
      <c r="A1803" s="39">
        <v>46261</v>
      </c>
      <c r="B1803" t="s">
        <v>119</v>
      </c>
      <c r="C1803">
        <v>23</v>
      </c>
      <c r="D1803">
        <v>0</v>
      </c>
      <c r="E1803">
        <v>5</v>
      </c>
      <c r="F1803">
        <v>2</v>
      </c>
      <c r="G1803">
        <v>20</v>
      </c>
      <c r="H1803">
        <v>8</v>
      </c>
      <c r="I1803">
        <v>0.4</v>
      </c>
      <c r="J1803">
        <v>0.4</v>
      </c>
      <c r="K1803">
        <v>1</v>
      </c>
      <c r="L1803">
        <v>0</v>
      </c>
      <c r="M1803">
        <v>1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40">
        <f>AVERAGEIFS($C$2:C1803, $B$2:B1803, B1803)</f>
        <v>15.725806451612904</v>
      </c>
      <c r="AM1803" s="40">
        <f>AVERAGEIFS($I$2:I1803, $B$2:B1803, B1803)</f>
        <v>0.56612903225806455</v>
      </c>
      <c r="AN1803" s="40">
        <f>AVERAGEIFS($J$2:J1803, $B$2:B1803, B1803)</f>
        <v>0.53741935483870962</v>
      </c>
      <c r="AO1803" s="40">
        <f>AVERAGEIFS($D$2:D1803, $B$2:B1803, B1803)</f>
        <v>0.56451612903225812</v>
      </c>
    </row>
    <row r="1804" spans="1:41" x14ac:dyDescent="0.25">
      <c r="A1804" s="39">
        <v>46261</v>
      </c>
      <c r="B1804" t="s">
        <v>110</v>
      </c>
      <c r="C1804">
        <v>5</v>
      </c>
      <c r="D1804">
        <v>0</v>
      </c>
      <c r="E1804">
        <v>5</v>
      </c>
      <c r="F1804">
        <v>2</v>
      </c>
      <c r="G1804">
        <v>20</v>
      </c>
      <c r="H1804">
        <v>8</v>
      </c>
      <c r="I1804">
        <v>0.4</v>
      </c>
      <c r="J1804">
        <v>0.4</v>
      </c>
      <c r="K1804">
        <v>1</v>
      </c>
      <c r="L1804">
        <v>0</v>
      </c>
      <c r="M1804">
        <v>1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 s="40">
        <f>AVERAGEIFS($C$2:C1804, $B$2:B1804, B1804)</f>
        <v>7.083333333333333</v>
      </c>
      <c r="AM1804" s="40">
        <f>AVERAGEIFS($I$2:I1804, $B$2:B1804, B1804)</f>
        <v>0.45416666666666666</v>
      </c>
      <c r="AN1804" s="40">
        <f>AVERAGEIFS($J$2:J1804, $B$2:B1804, B1804)</f>
        <v>0.47750000000000004</v>
      </c>
      <c r="AO1804" s="40">
        <f>AVERAGEIFS($D$2:D1804, $B$2:B1804, B1804)</f>
        <v>0.33333333333333331</v>
      </c>
    </row>
    <row r="1805" spans="1:41" x14ac:dyDescent="0.25">
      <c r="A1805" s="39">
        <v>46261</v>
      </c>
      <c r="B1805" t="s">
        <v>186</v>
      </c>
      <c r="C1805">
        <v>13</v>
      </c>
      <c r="D1805">
        <v>0</v>
      </c>
      <c r="E1805">
        <v>5</v>
      </c>
      <c r="F1805">
        <v>2</v>
      </c>
      <c r="G1805">
        <v>20</v>
      </c>
      <c r="H1805">
        <v>8</v>
      </c>
      <c r="I1805">
        <v>0.4</v>
      </c>
      <c r="J1805">
        <v>0.4</v>
      </c>
      <c r="K1805">
        <v>1</v>
      </c>
      <c r="L1805">
        <v>0</v>
      </c>
      <c r="M1805">
        <v>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 s="40">
        <f>AVERAGEIFS($C$2:C1805, $B$2:B1805, B1805)</f>
        <v>10.481481481481481</v>
      </c>
      <c r="AM1805" s="40">
        <f>AVERAGEIFS($I$2:I1805, $B$2:B1805, B1805)</f>
        <v>0.58888888888888891</v>
      </c>
      <c r="AN1805" s="40">
        <f>AVERAGEIFS($J$2:J1805, $B$2:B1805, B1805)</f>
        <v>0.5377777777777778</v>
      </c>
      <c r="AO1805" s="40">
        <f>AVERAGEIFS($D$2:D1805, $B$2:B1805, B1805)</f>
        <v>0.59259259259259256</v>
      </c>
    </row>
    <row r="1806" spans="1:41" x14ac:dyDescent="0.25">
      <c r="A1806" s="39">
        <v>46261</v>
      </c>
      <c r="B1806" t="s">
        <v>34</v>
      </c>
      <c r="C1806">
        <v>24</v>
      </c>
      <c r="D1806">
        <v>1</v>
      </c>
      <c r="E1806">
        <v>5</v>
      </c>
      <c r="F1806">
        <v>3</v>
      </c>
      <c r="G1806">
        <v>20</v>
      </c>
      <c r="H1806">
        <v>12</v>
      </c>
      <c r="I1806">
        <v>0.6</v>
      </c>
      <c r="J1806">
        <v>0.6</v>
      </c>
      <c r="K1806">
        <v>0</v>
      </c>
      <c r="L1806">
        <v>0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1</v>
      </c>
      <c r="AJ1806">
        <v>0</v>
      </c>
      <c r="AK1806">
        <v>0</v>
      </c>
      <c r="AL1806" s="40">
        <f>AVERAGEIFS($C$2:C1806, $B$2:B1806, B1806)</f>
        <v>18.888888888888889</v>
      </c>
      <c r="AM1806" s="40">
        <f>AVERAGEIFS($I$2:I1806, $B$2:B1806, B1806)</f>
        <v>0.46444444444444427</v>
      </c>
      <c r="AN1806" s="40">
        <f>AVERAGEIFS($J$2:J1806, $B$2:B1806, B1806)</f>
        <v>0.47866666666666691</v>
      </c>
      <c r="AO1806" s="40">
        <f>AVERAGEIFS($D$2:D1806, $B$2:B1806, B1806)</f>
        <v>0.4</v>
      </c>
    </row>
    <row r="1807" spans="1:41" x14ac:dyDescent="0.25">
      <c r="A1807" s="39">
        <v>46261</v>
      </c>
      <c r="B1807" t="s">
        <v>118</v>
      </c>
      <c r="C1807">
        <v>15</v>
      </c>
      <c r="D1807">
        <v>1</v>
      </c>
      <c r="E1807">
        <v>5</v>
      </c>
      <c r="F1807">
        <v>3</v>
      </c>
      <c r="G1807">
        <v>20</v>
      </c>
      <c r="H1807">
        <v>12</v>
      </c>
      <c r="I1807">
        <v>0.6</v>
      </c>
      <c r="J1807">
        <v>0.6</v>
      </c>
      <c r="K1807">
        <v>0</v>
      </c>
      <c r="L1807">
        <v>0</v>
      </c>
      <c r="M1807">
        <v>0</v>
      </c>
      <c r="N1807">
        <v>1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</v>
      </c>
      <c r="AJ1807">
        <v>0</v>
      </c>
      <c r="AK1807">
        <v>0</v>
      </c>
      <c r="AL1807" s="40">
        <f>AVERAGEIFS($C$2:C1807, $B$2:B1807, B1807)</f>
        <v>12.2</v>
      </c>
      <c r="AM1807" s="40">
        <f>AVERAGEIFS($I$2:I1807, $B$2:B1807, B1807)</f>
        <v>0.38200000000000001</v>
      </c>
      <c r="AN1807" s="40">
        <f>AVERAGEIFS($J$2:J1807, $B$2:B1807, B1807)</f>
        <v>0.44640000000000002</v>
      </c>
      <c r="AO1807" s="40">
        <f>AVERAGEIFS($D$2:D1807, $B$2:B1807, B1807)</f>
        <v>0.4</v>
      </c>
    </row>
    <row r="1808" spans="1:41" x14ac:dyDescent="0.25">
      <c r="A1808" s="39">
        <v>46261</v>
      </c>
      <c r="B1808" t="s">
        <v>261</v>
      </c>
      <c r="C1808">
        <v>28</v>
      </c>
      <c r="D1808">
        <v>1</v>
      </c>
      <c r="E1808">
        <v>5</v>
      </c>
      <c r="F1808">
        <v>3</v>
      </c>
      <c r="G1808">
        <v>20</v>
      </c>
      <c r="H1808">
        <v>12</v>
      </c>
      <c r="I1808">
        <v>0.6</v>
      </c>
      <c r="J1808">
        <v>0.6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1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</v>
      </c>
      <c r="AJ1808">
        <v>0</v>
      </c>
      <c r="AK1808">
        <v>0</v>
      </c>
      <c r="AL1808" s="40">
        <f>AVERAGEIFS($C$2:C1808, $B$2:B1808, B1808)</f>
        <v>28</v>
      </c>
      <c r="AM1808" s="40">
        <f>AVERAGEIFS($I$2:I1808, $B$2:B1808, B1808)</f>
        <v>0.6</v>
      </c>
      <c r="AN1808" s="40">
        <f>AVERAGEIFS($J$2:J1808, $B$2:B1808, B1808)</f>
        <v>0.6</v>
      </c>
      <c r="AO1808" s="40">
        <f>AVERAGEIFS($D$2:D1808, $B$2:B1808, B1808)</f>
        <v>1</v>
      </c>
    </row>
    <row r="1809" spans="1:41" x14ac:dyDescent="0.25">
      <c r="A1809" s="39">
        <v>46261</v>
      </c>
      <c r="B1809" t="s">
        <v>133</v>
      </c>
      <c r="C1809">
        <v>18</v>
      </c>
      <c r="D1809">
        <v>1</v>
      </c>
      <c r="E1809">
        <v>5</v>
      </c>
      <c r="F1809">
        <v>3</v>
      </c>
      <c r="G1809">
        <v>20</v>
      </c>
      <c r="H1809">
        <v>12</v>
      </c>
      <c r="I1809">
        <v>0.6</v>
      </c>
      <c r="J1809">
        <v>0.6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</v>
      </c>
      <c r="AJ1809">
        <v>0</v>
      </c>
      <c r="AK1809">
        <v>0</v>
      </c>
      <c r="AL1809" s="40">
        <f>AVERAGEIFS($C$2:C1809, $B$2:B1809, B1809)</f>
        <v>12.096774193548388</v>
      </c>
      <c r="AM1809" s="40">
        <f>AVERAGEIFS($I$2:I1809, $B$2:B1809, B1809)</f>
        <v>0.51290322580645153</v>
      </c>
      <c r="AN1809" s="40">
        <f>AVERAGEIFS($J$2:J1809, $B$2:B1809, B1809)</f>
        <v>0.49677419354838714</v>
      </c>
      <c r="AO1809" s="40">
        <f>AVERAGEIFS($D$2:D1809, $B$2:B1809, B1809)</f>
        <v>0.58064516129032262</v>
      </c>
    </row>
    <row r="1810" spans="1:41" x14ac:dyDescent="0.25">
      <c r="A1810" s="39">
        <v>46261</v>
      </c>
      <c r="B1810" t="s">
        <v>92</v>
      </c>
      <c r="C1810">
        <v>13</v>
      </c>
      <c r="D1810">
        <v>1</v>
      </c>
      <c r="E1810">
        <v>5</v>
      </c>
      <c r="F1810">
        <v>3</v>
      </c>
      <c r="G1810">
        <v>20</v>
      </c>
      <c r="H1810">
        <v>12</v>
      </c>
      <c r="I1810">
        <v>0.6</v>
      </c>
      <c r="J1810">
        <v>0.6</v>
      </c>
      <c r="K1810">
        <v>0</v>
      </c>
      <c r="L1810">
        <v>0</v>
      </c>
      <c r="M1810">
        <v>0</v>
      </c>
      <c r="N1810">
        <v>1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1</v>
      </c>
      <c r="AJ1810">
        <v>0</v>
      </c>
      <c r="AK1810">
        <v>0</v>
      </c>
      <c r="AL1810" s="40">
        <f>AVERAGEIFS($C$2:C1810, $B$2:B1810, B1810)</f>
        <v>12.676470588235293</v>
      </c>
      <c r="AM1810" s="40">
        <f>AVERAGEIFS($I$2:I1810, $B$2:B1810, B1810)</f>
        <v>0.54411764705882348</v>
      </c>
      <c r="AN1810" s="40">
        <f>AVERAGEIFS($J$2:J1810, $B$2:B1810, B1810)</f>
        <v>0.51205882352941179</v>
      </c>
      <c r="AO1810" s="40">
        <f>AVERAGEIFS($D$2:D1810, $B$2:B1810, B1810)</f>
        <v>0.61764705882352944</v>
      </c>
    </row>
    <row r="1811" spans="1:41" x14ac:dyDescent="0.25">
      <c r="A1811" s="39">
        <v>46261</v>
      </c>
      <c r="B1811" t="s">
        <v>6</v>
      </c>
      <c r="C1811">
        <v>30</v>
      </c>
      <c r="D1811">
        <v>1</v>
      </c>
      <c r="E1811">
        <v>5</v>
      </c>
      <c r="F1811">
        <v>3</v>
      </c>
      <c r="G1811">
        <v>20</v>
      </c>
      <c r="H1811">
        <v>12</v>
      </c>
      <c r="I1811">
        <v>0.6</v>
      </c>
      <c r="J1811">
        <v>0.6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</v>
      </c>
      <c r="AJ1811">
        <v>0</v>
      </c>
      <c r="AK1811">
        <v>0</v>
      </c>
      <c r="AL1811" s="40">
        <f>AVERAGEIFS($C$2:C1811, $B$2:B1811, B1811)</f>
        <v>24.309734513274336</v>
      </c>
      <c r="AM1811" s="40">
        <f>AVERAGEIFS($I$2:I1811, $B$2:B1811, B1811)</f>
        <v>0.55026548672566389</v>
      </c>
      <c r="AN1811" s="40">
        <f>AVERAGEIFS($J$2:J1811, $B$2:B1811, B1811)</f>
        <v>0.51858407079646018</v>
      </c>
      <c r="AO1811" s="40">
        <f>AVERAGEIFS($D$2:D1811, $B$2:B1811, B1811)</f>
        <v>0.60176991150442483</v>
      </c>
    </row>
  </sheetData>
  <autoFilter ref="A1:AO1645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4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0" sqref="C40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31</v>
      </c>
      <c r="H2" s="27">
        <f>AVERAGEIFS('BA History S3'!C:C,'BA History S3'!B:B,A2)</f>
        <v>10.333333333333334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3</v>
      </c>
      <c r="L2" s="33">
        <f>LOOKUP(2, 1/('BA History S3'!$B:$B=A2), 'BA History S3'!$AO:$AO)</f>
        <v>0</v>
      </c>
      <c r="M2" s="12">
        <f>SUMIFS('BA History S3'!F:F,'BA History S3'!B:B,A2)</f>
        <v>4</v>
      </c>
      <c r="N2" s="2">
        <f>SUMIFS('BA History S3'!E:E,'BA History S3'!B:B,A2)-M2</f>
        <v>9</v>
      </c>
      <c r="O2" s="33">
        <f>LOOKUP(2, 1/('BA History S3'!$B:$B=A2), 'BA History S3'!$AM:$AM)</f>
        <v>0.3</v>
      </c>
      <c r="P2" s="12">
        <f>SUMIFS('BA History S3'!H:H,'BA History S3'!B:B,A2)</f>
        <v>23</v>
      </c>
      <c r="Q2" s="2">
        <f>SUMIFS('BA History S3'!G:G,'BA History S3'!B:B,A2)-P2</f>
        <v>32</v>
      </c>
      <c r="R2" s="43">
        <f>LOOKUP(2, 1/('BA History S3'!$B:$B=A2), 'BA History S3'!$AN:$AN)</f>
        <v>0.40333333333333332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1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1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0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0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256</v>
      </c>
      <c r="H4" s="27">
        <f>AVERAGEIFS('BA History S3'!C:C,'BA History S3'!B:B,A4)</f>
        <v>19.692307692307693</v>
      </c>
      <c r="I4" s="13">
        <f t="array" ref="I4">MAX(IF('BA History S3'!B:B=A4, 'BA History S3'!C:C))</f>
        <v>39</v>
      </c>
      <c r="J4" s="12">
        <f>COUNTIFS('BA History S3'!B:B,A4,'BA History S3'!D:D, 1)</f>
        <v>7</v>
      </c>
      <c r="K4" s="2">
        <f>COUNTIFS('BA History S3'!B:B,A4,'BA History S3'!D:D, 0)</f>
        <v>6</v>
      </c>
      <c r="L4" s="33">
        <f>LOOKUP(2, 1/('BA History S3'!$B:$B=A4), 'BA History S3'!$AO:$AO)</f>
        <v>0.53846153846153844</v>
      </c>
      <c r="M4" s="12">
        <f>SUMIFS('BA History S3'!F:F,'BA History S3'!B:B,A4)</f>
        <v>25</v>
      </c>
      <c r="N4" s="2">
        <f>SUMIFS('BA History S3'!E:E,'BA History S3'!B:B,A4)-M4</f>
        <v>26</v>
      </c>
      <c r="O4" s="33">
        <f>LOOKUP(2, 1/('BA History S3'!$B:$B=A4), 'BA History S3'!$AM:$AM)</f>
        <v>0.46923076923076923</v>
      </c>
      <c r="P4" s="12">
        <f>SUMIFS('BA History S3'!H:H,'BA History S3'!B:B,A4)</f>
        <v>105</v>
      </c>
      <c r="Q4" s="2">
        <f>SUMIFS('BA History S3'!G:G,'BA History S3'!B:B,A4)-P4</f>
        <v>102</v>
      </c>
      <c r="R4" s="43">
        <f>LOOKUP(2, 1/('BA History S3'!$B:$B=A4), 'BA History S3'!$AN:$AN)</f>
        <v>0.50153846153846149</v>
      </c>
      <c r="S4" s="2">
        <f>COUNTIFS('BA History S3'!$B:$B,$A$4,'BA History S3'!K:K, 1)</f>
        <v>0</v>
      </c>
      <c r="T4" s="2">
        <f>COUNTIFS('BA History S3'!$B:$B,$A$4,'BA History S3'!L:L, 1)</f>
        <v>1</v>
      </c>
      <c r="U4" s="2">
        <f>COUNTIFS('BA History S3'!$B:$B,$A$4,'BA History S3'!M:M, 1)</f>
        <v>3</v>
      </c>
      <c r="V4" s="2">
        <f>COUNTIFS('BA History S3'!$B:$B,$A$4,'BA History S3'!N:N, 1)</f>
        <v>4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2</v>
      </c>
      <c r="AG4" s="2">
        <f>COUNTIFS('BA History S3'!$B:$B,$A$4,'BA History S3'!Y:Y, 1)</f>
        <v>0</v>
      </c>
      <c r="AH4" s="2">
        <f>COUNTIFS('BA History S3'!$B:$B,$A$4,'BA History S3'!Z:Z, 1)</f>
        <v>0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2</v>
      </c>
      <c r="AL4" s="2">
        <f>COUNTIFS('BA History S3'!$B:$B,$A$4,'BA History S3'!AD:AD, 1)</f>
        <v>1</v>
      </c>
      <c r="AM4" s="2">
        <f>COUNTIFS('BA History S3'!$B:$B,$A$4,'BA History S3'!AE:AE, 1)</f>
        <v>0</v>
      </c>
      <c r="AN4" s="2">
        <f>COUNTIFS('BA History S3'!$B:$B,$A$4,'BA History S3'!AF:AF, 1)</f>
        <v>4</v>
      </c>
      <c r="AO4" s="2">
        <f>COUNTIFS('BA History S3'!$B:$B,$A$4,'BA History S3'!AG:AG, 1)</f>
        <v>2</v>
      </c>
      <c r="AP4" s="2">
        <f>COUNTIFS('BA History S3'!$B:$B,$A$4,'BA History S3'!AH:AH, 1)</f>
        <v>3</v>
      </c>
      <c r="AQ4" s="2">
        <f>COUNTIFS('BA History S3'!$B:$B,$A$4,'BA History S3'!AI:AI, 1)</f>
        <v>2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f>SUMIFS('BA History S3'!C:C,'BA History S3'!B:B,A5)</f>
        <v>40</v>
      </c>
      <c r="H5" s="27">
        <f>AVERAGEIFS('BA History S3'!C:C,'BA History S3'!B:B,A5)</f>
        <v>10</v>
      </c>
      <c r="I5" s="13">
        <f t="array" ref="I5">MAX(IF('BA History S3'!B:B=A5, 'BA History S3'!C:C))</f>
        <v>16</v>
      </c>
      <c r="J5" s="12">
        <f>COUNTIFS('BA History S3'!B:B,A5,'BA History S3'!D:D, 1)</f>
        <v>2</v>
      </c>
      <c r="K5" s="2">
        <f>COUNTIFS('BA History S3'!B:B,A5,'BA History S3'!D:D, 0)</f>
        <v>2</v>
      </c>
      <c r="L5" s="33">
        <f>LOOKUP(2, 1/('BA History S3'!$B:$B=A5), 'BA History S3'!$AO:$AO)</f>
        <v>0.5</v>
      </c>
      <c r="M5" s="12">
        <f>SUMIFS('BA History S3'!F:F,'BA History S3'!B:B,A5)</f>
        <v>8</v>
      </c>
      <c r="N5" s="2">
        <f>SUMIFS('BA History S3'!E:E,'BA History S3'!B:B,A5)-M5</f>
        <v>8</v>
      </c>
      <c r="O5" s="33">
        <f>LOOKUP(2, 1/('BA History S3'!$B:$B=A5), 'BA History S3'!$AM:$AM)</f>
        <v>0.5</v>
      </c>
      <c r="P5" s="12">
        <f>SUMIFS('BA History S3'!H:H,'BA History S3'!B:B,A5)</f>
        <v>39</v>
      </c>
      <c r="Q5" s="2">
        <f>SUMIFS('BA History S3'!G:G,'BA History S3'!B:B,A5)-P5</f>
        <v>33</v>
      </c>
      <c r="R5" s="43">
        <f>LOOKUP(2, 1/('BA History S3'!$B:$B=A5), 'BA History S3'!$AN:$AN)</f>
        <v>0.54999999999999993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0</v>
      </c>
      <c r="V5" s="2">
        <f>COUNTIFS('BA History S3'!$B:$B,$A$5,'BA History S3'!N:N, 1)</f>
        <v>2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1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0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0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0</v>
      </c>
      <c r="AO5" s="2">
        <f>COUNTIFS('BA History S3'!$B:$B,$A$5,'BA History S3'!AG:AG, 1)</f>
        <v>0</v>
      </c>
      <c r="AP5" s="2">
        <f>COUNTIFS('BA History S3'!$B:$B,$A$5,'BA History S3'!AH:AH, 1)</f>
        <v>3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36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119</v>
      </c>
      <c r="H6" s="27">
        <f>AVERAGEIFS('BA History S3'!C:C,'BA History S3'!B:B,A6)</f>
        <v>13.222222222222221</v>
      </c>
      <c r="I6" s="13">
        <f t="array" ref="I6">MAX(IF('BA History S3'!B:B=A6, 'BA History S3'!C:C))</f>
        <v>19</v>
      </c>
      <c r="J6" s="12">
        <f>COUNTIFS('BA History S3'!B:B,A6,'BA History S3'!D:D, 1)</f>
        <v>5</v>
      </c>
      <c r="K6" s="2">
        <f>COUNTIFS('BA History S3'!B:B,A6,'BA History S3'!D:D, 0)</f>
        <v>4</v>
      </c>
      <c r="L6" s="33">
        <f>LOOKUP(2, 1/('BA History S3'!$B:$B=A6), 'BA History S3'!$AO:$AO)</f>
        <v>0.55555555555555558</v>
      </c>
      <c r="M6" s="12">
        <f>SUMIFS('BA History S3'!F:F,'BA History S3'!B:B,A6)</f>
        <v>18</v>
      </c>
      <c r="N6" s="2">
        <f>SUMIFS('BA History S3'!E:E,'BA History S3'!B:B,A6)-M6</f>
        <v>17</v>
      </c>
      <c r="O6" s="33">
        <f>LOOKUP(2, 1/('BA History S3'!$B:$B=A6), 'BA History S3'!$AM:$AM)</f>
        <v>0.5</v>
      </c>
      <c r="P6" s="12">
        <f>SUMIFS('BA History S3'!H:H,'BA History S3'!B:B,A6)</f>
        <v>72</v>
      </c>
      <c r="Q6" s="2">
        <f>SUMIFS('BA History S3'!G:G,'BA History S3'!B:B,A6)-P6</f>
        <v>71</v>
      </c>
      <c r="R6" s="43">
        <f>LOOKUP(2, 1/('BA History S3'!$B:$B=A6), 'BA History S3'!$AN:$AN)</f>
        <v>0.4933333333333334</v>
      </c>
      <c r="S6" s="2">
        <f>COUNTIFS('BA History S3'!$B:$B,$A$6,'BA History S3'!K:K, 1)</f>
        <v>2</v>
      </c>
      <c r="T6" s="2">
        <f>COUNTIFS('BA History S3'!$B:$B,$A$6,'BA History S3'!L:L, 1)</f>
        <v>0</v>
      </c>
      <c r="U6" s="2">
        <f>COUNTIFS('BA History S3'!$B:$B,$A$6,'BA History S3'!M:M, 1)</f>
        <v>2</v>
      </c>
      <c r="V6" s="2">
        <f>COUNTIFS('BA History S3'!$B:$B,$A$6,'BA History S3'!N:N, 1)</f>
        <v>2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1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1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1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1</v>
      </c>
      <c r="AL6" s="2">
        <f>COUNTIFS('BA History S3'!$B:$B,$A$6,'BA History S3'!AD:AD, 1)</f>
        <v>1</v>
      </c>
      <c r="AM6" s="2">
        <f>COUNTIFS('BA History S3'!$B:$B,$A$6,'BA History S3'!AE:AE, 1)</f>
        <v>0</v>
      </c>
      <c r="AN6" s="2">
        <f>COUNTIFS('BA History S3'!$B:$B,$A$6,'BA History S3'!AF:AF, 1)</f>
        <v>2</v>
      </c>
      <c r="AO6" s="2">
        <f>COUNTIFS('BA History S3'!$B:$B,$A$6,'BA History S3'!AG:AG, 1)</f>
        <v>1</v>
      </c>
      <c r="AP6" s="2">
        <f>COUNTIFS('BA History S3'!$B:$B,$A$6,'BA History S3'!AH:AH, 1)</f>
        <v>3</v>
      </c>
      <c r="AQ6" s="2">
        <f>COUNTIFS('BA History S3'!$B:$B,$A$6,'BA History S3'!AI:AI, 1)</f>
        <v>1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151</v>
      </c>
      <c r="B7" s="1" t="s">
        <v>54</v>
      </c>
      <c r="C7" s="1" t="s">
        <v>131</v>
      </c>
      <c r="D7" s="2">
        <v>2</v>
      </c>
      <c r="E7" s="2"/>
      <c r="F7" s="2"/>
      <c r="G7" s="12">
        <f>SUMIFS('BA History S3'!C:C,'BA History S3'!B:B,A7)</f>
        <v>141</v>
      </c>
      <c r="H7" s="27">
        <f>AVERAGEIFS('BA History S3'!C:C,'BA History S3'!B:B,A7)</f>
        <v>23.5</v>
      </c>
      <c r="I7" s="13">
        <f t="array" ref="I7">MAX(IF('BA History S3'!B:B=A7, 'BA History S3'!C:C))</f>
        <v>33</v>
      </c>
      <c r="J7" s="12">
        <f>COUNTIFS('BA History S3'!B:B,A7,'BA History S3'!D:D, 1)</f>
        <v>1</v>
      </c>
      <c r="K7" s="2">
        <f>COUNTIFS('BA History S3'!B:B,A7,'BA History S3'!D:D, 0)</f>
        <v>5</v>
      </c>
      <c r="L7" s="33">
        <f>LOOKUP(2, 1/('BA History S3'!$B:$B=A7), 'BA History S3'!$AO:$AO)</f>
        <v>0.16666666666666666</v>
      </c>
      <c r="M7" s="12">
        <f>SUMIFS('BA History S3'!F:F,'BA History S3'!B:B,A7)</f>
        <v>8</v>
      </c>
      <c r="N7" s="2">
        <f>SUMIFS('BA History S3'!E:E,'BA History S3'!B:B,A7)-M7</f>
        <v>16</v>
      </c>
      <c r="O7" s="33">
        <f>LOOKUP(2, 1/('BA History S3'!$B:$B=A7), 'BA History S3'!$AM:$AM)</f>
        <v>0.3</v>
      </c>
      <c r="P7" s="12">
        <f>SUMIFS('BA History S3'!H:H,'BA History S3'!B:B,A7)</f>
        <v>42</v>
      </c>
      <c r="Q7" s="2">
        <f>SUMIFS('BA History S3'!G:G,'BA History S3'!B:B,A7)-P7</f>
        <v>59</v>
      </c>
      <c r="R7" s="43">
        <f>LOOKUP(2, 1/('BA History S3'!$B:$B=A7), 'BA History S3'!$AN:$AN)</f>
        <v>0.39833333333333337</v>
      </c>
      <c r="S7" s="2">
        <f>COUNTIFS('BA History S3'!$B:$B,$A$7,'BA History S3'!K:K, 1)</f>
        <v>1</v>
      </c>
      <c r="T7" s="2">
        <f>COUNTIFS('BA History S3'!$B:$B,$A$7,'BA History S3'!L:L, 1)</f>
        <v>0</v>
      </c>
      <c r="U7" s="2">
        <f>COUNTIFS('BA History S3'!$B:$B,$A$7,'BA History S3'!M:M, 1)</f>
        <v>0</v>
      </c>
      <c r="V7" s="2">
        <f>COUNTIFS('BA History S3'!$B:$B,$A$7,'BA History S3'!N:N, 1)</f>
        <v>0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0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0</v>
      </c>
      <c r="AE7" s="2">
        <f>COUNTIFS('BA History S3'!$B:$B,$A$7,'BA History S3'!W:W, 1)</f>
        <v>0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0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1</v>
      </c>
      <c r="AL7" s="2">
        <f>COUNTIFS('BA History S3'!$B:$B,$A$7,'BA History S3'!AD:AD, 1)</f>
        <v>0</v>
      </c>
      <c r="AM7" s="2">
        <f>COUNTIFS('BA History S3'!$B:$B,$A$7,'BA History S3'!AE:AE, 1)</f>
        <v>0</v>
      </c>
      <c r="AN7" s="2">
        <f>COUNTIFS('BA History S3'!$B:$B,$A$7,'BA History S3'!AF:AF, 1)</f>
        <v>1</v>
      </c>
      <c r="AO7" s="2">
        <f>COUNTIFS('BA History S3'!$B:$B,$A$7,'BA History S3'!AG:AG, 1)</f>
        <v>2</v>
      </c>
      <c r="AP7" s="2">
        <f>COUNTIFS('BA History S3'!$B:$B,$A$7,'BA History S3'!AH:AH, 1)</f>
        <v>1</v>
      </c>
      <c r="AQ7" s="2">
        <f>COUNTIFS('BA History S3'!$B:$B,$A$7,'BA History S3'!AI:AI, 1)</f>
        <v>2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186</v>
      </c>
      <c r="B8" s="1" t="s">
        <v>54</v>
      </c>
      <c r="C8" s="2" t="s">
        <v>70</v>
      </c>
      <c r="D8" s="2"/>
      <c r="E8" s="2">
        <v>1</v>
      </c>
      <c r="F8" s="2"/>
      <c r="G8" s="12">
        <f>SUMIFS('BA History S3'!C:C,'BA History S3'!B:B,A8)</f>
        <v>220</v>
      </c>
      <c r="H8" s="27">
        <f>AVERAGEIFS('BA History S3'!C:C,'BA History S3'!B:B,A8)</f>
        <v>13.75</v>
      </c>
      <c r="I8" s="13">
        <f t="array" ref="I8">MAX(IF('BA History S3'!B:B=A8, 'BA History S3'!C:C))</f>
        <v>29</v>
      </c>
      <c r="J8" s="12">
        <f>COUNTIFS('BA History S3'!B:B,A8,'BA History S3'!D:D, 1)</f>
        <v>7</v>
      </c>
      <c r="K8" s="2">
        <f>COUNTIFS('BA History S3'!B:B,A8,'BA History S3'!D:D, 0)</f>
        <v>9</v>
      </c>
      <c r="L8" s="33">
        <f>LOOKUP(2, 1/('BA History S3'!$B:$B=A8), 'BA History S3'!$AO:$AO)</f>
        <v>0.4375</v>
      </c>
      <c r="M8" s="12">
        <f>SUMIFS('BA History S3'!F:F,'BA History S3'!B:B,A8)</f>
        <v>29</v>
      </c>
      <c r="N8" s="2">
        <f>SUMIFS('BA History S3'!E:E,'BA History S3'!B:B,A8)-M8</f>
        <v>32</v>
      </c>
      <c r="O8" s="33">
        <f>LOOKUP(2, 1/('BA History S3'!$B:$B=A8), 'BA History S3'!$AM:$AM)</f>
        <v>0.47187500000000004</v>
      </c>
      <c r="P8" s="12">
        <f>SUMIFS('BA History S3'!H:H,'BA History S3'!B:B,A8)</f>
        <v>123</v>
      </c>
      <c r="Q8" s="2">
        <f>SUMIFS('BA History S3'!G:G,'BA History S3'!B:B,A8)-P8</f>
        <v>127</v>
      </c>
      <c r="R8" s="43">
        <f>LOOKUP(2, 1/('BA History S3'!$B:$B=A8), 'BA History S3'!$AN:$AN)</f>
        <v>0.49375000000000002</v>
      </c>
      <c r="S8" s="2">
        <f>COUNTIFS('BA History S3'!$B:$B,$A$8,'BA History S3'!K:K, 1)</f>
        <v>3</v>
      </c>
      <c r="T8" s="2">
        <f>COUNTIFS('BA History S3'!$B:$B,$A$8,'BA History S3'!L:L, 1)</f>
        <v>0</v>
      </c>
      <c r="U8" s="2">
        <f>COUNTIFS('BA History S3'!$B:$B,$A$8,'BA History S3'!M:M, 1)</f>
        <v>4</v>
      </c>
      <c r="V8" s="2">
        <f>COUNTIFS('BA History S3'!$B:$B,$A$8,'BA History S3'!N:N, 1)</f>
        <v>3</v>
      </c>
      <c r="W8" s="2">
        <f>COUNTIFS('BA History S3'!$B:$B,$A$8,'BA History S3'!O:O, 1)</f>
        <v>0</v>
      </c>
      <c r="X8" s="2">
        <f>COUNTIFS('BA History S3'!$B:$B,$A$8,'BA History S3'!P:P, 1)</f>
        <v>0</v>
      </c>
      <c r="Y8" s="2">
        <f>COUNTIFS('BA History S3'!$B:$B,$A$8,'BA History S3'!Q:Q, 1)</f>
        <v>1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0</v>
      </c>
      <c r="AE8" s="2">
        <f>COUNTIFS('BA History S3'!$B:$B,$A$8,'BA History S3'!W:W, 1)</f>
        <v>2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1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2</v>
      </c>
      <c r="AL8" s="2">
        <f>COUNTIFS('BA History S3'!$B:$B,$A$8,'BA History S3'!AD:AD, 1)</f>
        <v>1</v>
      </c>
      <c r="AM8" s="2">
        <f>COUNTIFS('BA History S3'!$B:$B,$A$8,'BA History S3'!AE:AE, 1)</f>
        <v>1</v>
      </c>
      <c r="AN8" s="2">
        <f>COUNTIFS('BA History S3'!$B:$B,$A$8,'BA History S3'!AF:AF, 1)</f>
        <v>3</v>
      </c>
      <c r="AO8" s="2">
        <f>COUNTIFS('BA History S3'!$B:$B,$A$8,'BA History S3'!AG:AG, 1)</f>
        <v>2</v>
      </c>
      <c r="AP8" s="2">
        <f>COUNTIFS('BA History S3'!$B:$B,$A$8,'BA History S3'!AH:AH, 1)</f>
        <v>5</v>
      </c>
      <c r="AQ8" s="2">
        <f>COUNTIFS('BA History S3'!$B:$B,$A$8,'BA History S3'!AI:AI, 1)</f>
        <v>1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255</v>
      </c>
      <c r="B9" s="1" t="s">
        <v>70</v>
      </c>
      <c r="C9" s="2" t="s">
        <v>70</v>
      </c>
      <c r="D9" s="2"/>
      <c r="E9" s="2"/>
      <c r="F9" s="2"/>
      <c r="G9" s="12">
        <f>SUMIFS('BA History S3'!C:C,'BA History S3'!B:B,A9)</f>
        <v>25</v>
      </c>
      <c r="H9" s="27">
        <f>AVERAGEIFS('BA History S3'!C:C,'BA History S3'!B:B,A9)</f>
        <v>12.5</v>
      </c>
      <c r="I9" s="13">
        <f t="array" ref="I9">MAX(IF('BA History S3'!B:B=A9, 'BA History S3'!C:C))</f>
        <v>15</v>
      </c>
      <c r="J9" s="12">
        <f>COUNTIFS('BA History S3'!B:B,A9,'BA History S3'!D:D, 1)</f>
        <v>2</v>
      </c>
      <c r="K9" s="2">
        <f>COUNTIFS('BA History S3'!B:B,A9,'BA History S3'!D:D, 0)</f>
        <v>0</v>
      </c>
      <c r="L9" s="33">
        <f>LOOKUP(2, 1/('BA History S3'!$B:$B=A9), 'BA History S3'!$AO:$AO)</f>
        <v>1</v>
      </c>
      <c r="M9" s="12">
        <f>SUMIFS('BA History S3'!F:F,'BA History S3'!B:B,A9)</f>
        <v>6</v>
      </c>
      <c r="N9" s="2">
        <f>SUMIFS('BA History S3'!E:E,'BA History S3'!B:B,A9)-M9</f>
        <v>2</v>
      </c>
      <c r="O9" s="33">
        <f>LOOKUP(2, 1/('BA History S3'!$B:$B=A9), 'BA History S3'!$AM:$AM)</f>
        <v>0.75</v>
      </c>
      <c r="P9" s="12">
        <f>SUMIFS('BA History S3'!H:H,'BA History S3'!B:B,A9)</f>
        <v>20</v>
      </c>
      <c r="Q9" s="2">
        <f>SUMIFS('BA History S3'!G:G,'BA History S3'!B:B,A9)-P9</f>
        <v>14</v>
      </c>
      <c r="R9" s="43">
        <f>LOOKUP(2, 1/('BA History S3'!$B:$B=A9), 'BA History S3'!$AN:$AN)</f>
        <v>0.59499999999999997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1</v>
      </c>
      <c r="V9" s="2">
        <f>COUNTIFS('BA History S3'!$B:$B,$A$9,'BA History S3'!N:N, 1)</f>
        <v>2</v>
      </c>
      <c r="W9" s="2">
        <f>COUNTIFS('BA History S3'!$B:$B,$A$9,'BA History S3'!O:O, 1)</f>
        <v>1</v>
      </c>
      <c r="X9" s="2">
        <f>COUNTIFS('BA History S3'!$B:$B,$A$9,'BA History S3'!P:P, 1)</f>
        <v>0</v>
      </c>
      <c r="Y9" s="2">
        <f>COUNTIFS('BA History S3'!$B:$B,$A$9,'BA History S3'!Q:Q, 1)</f>
        <v>0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0</v>
      </c>
      <c r="AE9" s="2">
        <f>COUNTIFS('BA History S3'!$B:$B,$A$9,'BA History S3'!W:W, 1)</f>
        <v>0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1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1</v>
      </c>
      <c r="AL9" s="2">
        <f>COUNTIFS('BA History S3'!$B:$B,$A$9,'BA History S3'!AD:AD, 1)</f>
        <v>0</v>
      </c>
      <c r="AM9" s="2">
        <f>COUNTIFS('BA History S3'!$B:$B,$A$9,'BA History S3'!AE:AE, 1)</f>
        <v>0</v>
      </c>
      <c r="AN9" s="2">
        <f>COUNTIFS('BA History S3'!$B:$B,$A$9,'BA History S3'!AF:AF, 1)</f>
        <v>0</v>
      </c>
      <c r="AO9" s="2">
        <f>COUNTIFS('BA History S3'!$B:$B,$A$9,'BA History S3'!AG:AG, 1)</f>
        <v>0</v>
      </c>
      <c r="AP9" s="2">
        <f>COUNTIFS('BA History S3'!$B:$B,$A$9,'BA History S3'!AH:AH, 1)</f>
        <v>0</v>
      </c>
      <c r="AQ9" s="2">
        <f>COUNTIFS('BA History S3'!$B:$B,$A$9,'BA History S3'!AI:AI, 1)</f>
        <v>0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92</v>
      </c>
      <c r="B10" s="1" t="s">
        <v>70</v>
      </c>
      <c r="C10" s="2" t="s">
        <v>70</v>
      </c>
      <c r="D10" s="2"/>
      <c r="E10" s="2"/>
      <c r="F10" s="2"/>
      <c r="G10" s="12">
        <f>SUMIFS('BA History S3'!C:C,'BA History S3'!B:B,A10)</f>
        <v>75</v>
      </c>
      <c r="H10" s="27">
        <f>AVERAGEIFS('BA History S3'!C:C,'BA History S3'!B:B,A10)</f>
        <v>10.714285714285714</v>
      </c>
      <c r="I10" s="13">
        <f t="array" ref="I10">MAX(IF('BA History S3'!B:B=A10, 'BA History S3'!C:C))</f>
        <v>16</v>
      </c>
      <c r="J10" s="12">
        <f>COUNTIFS('BA History S3'!B:B,A10,'BA History S3'!D:D, 1)</f>
        <v>6</v>
      </c>
      <c r="K10" s="2">
        <f>COUNTIFS('BA History S3'!B:B,A10,'BA History S3'!D:D, 0)</f>
        <v>1</v>
      </c>
      <c r="L10" s="33">
        <f>LOOKUP(2, 1/('BA History S3'!$B:$B=A10), 'BA History S3'!$AO:$AO)</f>
        <v>0.8571428571428571</v>
      </c>
      <c r="M10" s="12">
        <f>SUMIFS('BA History S3'!F:F,'BA History S3'!B:B,A10)</f>
        <v>18</v>
      </c>
      <c r="N10" s="2">
        <f>SUMIFS('BA History S3'!E:E,'BA History S3'!B:B,A10)-M10</f>
        <v>10</v>
      </c>
      <c r="O10" s="33">
        <f>LOOKUP(2, 1/('BA History S3'!$B:$B=A10), 'BA History S3'!$AM:$AM)</f>
        <v>0.63571428571428579</v>
      </c>
      <c r="P10" s="12">
        <f>SUMIFS('BA History S3'!H:H,'BA History S3'!B:B,A10)</f>
        <v>64</v>
      </c>
      <c r="Q10" s="2">
        <f>SUMIFS('BA History S3'!G:G,'BA History S3'!B:B,A10)-P10</f>
        <v>48</v>
      </c>
      <c r="R10" s="43">
        <f>LOOKUP(2, 1/('BA History S3'!$B:$B=A10), 'BA History S3'!$AN:$AN)</f>
        <v>0.56428571428571428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3</v>
      </c>
      <c r="W10" s="2">
        <f>COUNTIFS('BA History S3'!$B:$B,$A$10,'BA History S3'!O:O, 1)</f>
        <v>0</v>
      </c>
      <c r="X10" s="2">
        <f>COUNTIFS('BA History S3'!$B:$B,$A$10,'BA History S3'!P:P, 1)</f>
        <v>1</v>
      </c>
      <c r="Y10" s="2">
        <f>COUNTIFS('BA History S3'!$B:$B,$A$10,'BA History S3'!Q:Q, 1)</f>
        <v>1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1</v>
      </c>
      <c r="AG10" s="2">
        <f>COUNTIFS('BA History S3'!$B:$B,$A$10,'BA History S3'!Y:Y, 1)</f>
        <v>0</v>
      </c>
      <c r="AH10" s="2">
        <f>COUNTIFS('BA History S3'!$B:$B,$A$10,'BA History S3'!Z:Z, 1)</f>
        <v>1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2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2</v>
      </c>
      <c r="AO10" s="2">
        <f>COUNTIFS('BA History S3'!$B:$B,$A$10,'BA History S3'!AG:AG, 1)</f>
        <v>1</v>
      </c>
      <c r="AP10" s="2">
        <f>COUNTIFS('BA History S3'!$B:$B,$A$10,'BA History S3'!AH:AH, 1)</f>
        <v>3</v>
      </c>
      <c r="AQ10" s="2">
        <f>COUNTIFS('BA History S3'!$B:$B,$A$10,'BA History S3'!AI:AI, 1)</f>
        <v>2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118</v>
      </c>
      <c r="B11" s="2" t="s">
        <v>70</v>
      </c>
      <c r="C11" s="2" t="s">
        <v>70</v>
      </c>
      <c r="D11" s="2"/>
      <c r="E11" s="2"/>
      <c r="F11" s="2"/>
      <c r="G11" s="12">
        <f>SUMIFS('BA History S3'!C:C,'BA History S3'!B:B,A11)</f>
        <v>101</v>
      </c>
      <c r="H11" s="27">
        <f>AVERAGEIFS('BA History S3'!C:C,'BA History S3'!B:B,A11)</f>
        <v>12.625</v>
      </c>
      <c r="I11" s="13">
        <f t="array" ref="I11">MAX(IF('BA History S3'!B:B=A11, 'BA History S3'!C:C))</f>
        <v>19</v>
      </c>
      <c r="J11" s="12">
        <f>COUNTIFS('BA History S3'!B:B,A11,'BA History S3'!D:D, 1)</f>
        <v>4</v>
      </c>
      <c r="K11" s="2">
        <f>COUNTIFS('BA History S3'!B:B,A11,'BA History S3'!D:D, 0)</f>
        <v>4</v>
      </c>
      <c r="L11" s="33">
        <f>LOOKUP(2, 1/('BA History S3'!$B:$B=A11), 'BA History S3'!$AO:$AO)</f>
        <v>0.5</v>
      </c>
      <c r="M11" s="12">
        <f>SUMIFS('BA History S3'!F:F,'BA History S3'!B:B,A11)</f>
        <v>15</v>
      </c>
      <c r="N11" s="2">
        <f>SUMIFS('BA History S3'!E:E,'BA History S3'!B:B,A11)-M11</f>
        <v>18</v>
      </c>
      <c r="O11" s="33">
        <f>LOOKUP(2, 1/('BA History S3'!$B:$B=A11), 'BA History S3'!$AM:$AM)</f>
        <v>0.41875000000000001</v>
      </c>
      <c r="P11" s="12">
        <f>SUMIFS('BA History S3'!H:H,'BA History S3'!B:B,A11)</f>
        <v>66</v>
      </c>
      <c r="Q11" s="2">
        <f>SUMIFS('BA History S3'!G:G,'BA History S3'!B:B,A11)-P11</f>
        <v>67</v>
      </c>
      <c r="R11" s="43">
        <f>LOOKUP(2, 1/('BA History S3'!$B:$B=A11), 'BA History S3'!$AN:$AN)</f>
        <v>0.47874999999999995</v>
      </c>
      <c r="S11" s="2">
        <f>COUNTIFS('BA History S3'!$B:$B,$A$11,'BA History S3'!K:K, 1)</f>
        <v>0</v>
      </c>
      <c r="T11" s="2">
        <f>COUNTIFS('BA History S3'!$B:$B,$A$11,'BA History S3'!L:L, 1)</f>
        <v>1</v>
      </c>
      <c r="U11" s="2">
        <f>COUNTIFS('BA History S3'!$B:$B,$A$11,'BA History S3'!M:M, 1)</f>
        <v>1</v>
      </c>
      <c r="V11" s="2">
        <f>COUNTIFS('BA History S3'!$B:$B,$A$11,'BA History S3'!N:N, 1)</f>
        <v>2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0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1</v>
      </c>
      <c r="AE11" s="2">
        <f>COUNTIFS('BA History S3'!$B:$B,$A$11,'BA History S3'!W:W, 1)</f>
        <v>0</v>
      </c>
      <c r="AF11" s="2">
        <f>COUNTIFS('BA History S3'!$B:$B,$A$11,'BA History S3'!X:X, 1)</f>
        <v>1</v>
      </c>
      <c r="AG11" s="2">
        <f>COUNTIFS('BA History S3'!$B:$B,$A$11,'BA History S3'!Y:Y, 1)</f>
        <v>0</v>
      </c>
      <c r="AH11" s="2">
        <f>COUNTIFS('BA History S3'!$B:$B,$A$11,'BA History S3'!Z:Z, 1)</f>
        <v>0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0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3</v>
      </c>
      <c r="AO11" s="2">
        <f>COUNTIFS('BA History S3'!$B:$B,$A$11,'BA History S3'!AG:AG, 1)</f>
        <v>2</v>
      </c>
      <c r="AP11" s="2">
        <f>COUNTIFS('BA History S3'!$B:$B,$A$11,'BA History S3'!AH:AH, 1)</f>
        <v>2</v>
      </c>
      <c r="AQ11" s="2">
        <f>COUNTIFS('BA History S3'!$B:$B,$A$11,'BA History S3'!AI:AI, 1)</f>
        <v>2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21</v>
      </c>
      <c r="B12" s="2" t="s">
        <v>70</v>
      </c>
      <c r="C12" s="2" t="s">
        <v>70</v>
      </c>
      <c r="D12" s="2"/>
      <c r="E12" s="2"/>
      <c r="F12" s="2"/>
      <c r="G12" s="12">
        <f>SUMIFS('BA History S3'!C:C,'BA History S3'!B:B,A12)</f>
        <v>23</v>
      </c>
      <c r="H12" s="27">
        <f>AVERAGEIFS('BA History S3'!C:C,'BA History S3'!B:B,A12)</f>
        <v>11.5</v>
      </c>
      <c r="I12" s="13">
        <f t="array" ref="I12">MAX(IF('BA History S3'!B:B=A12, 'BA History S3'!C:C))</f>
        <v>15</v>
      </c>
      <c r="J12" s="12">
        <f>COUNTIFS('BA History S3'!B:B,A12,'BA History S3'!D:D, 1)</f>
        <v>1</v>
      </c>
      <c r="K12" s="2">
        <f>COUNTIFS('BA History S3'!B:B,A12,'BA History S3'!D:D, 0)</f>
        <v>1</v>
      </c>
      <c r="L12" s="33">
        <f>LOOKUP(2, 1/('BA History S3'!$B:$B=A12), 'BA History S3'!$AO:$AO)</f>
        <v>0.5</v>
      </c>
      <c r="M12" s="12">
        <f>SUMIFS('BA History S3'!F:F,'BA History S3'!B:B,A12)</f>
        <v>4</v>
      </c>
      <c r="N12" s="2">
        <f>SUMIFS('BA History S3'!E:E,'BA History S3'!B:B,A12)-M12</f>
        <v>3</v>
      </c>
      <c r="O12" s="33">
        <f>LOOKUP(2, 1/('BA History S3'!$B:$B=A12), 'BA History S3'!$AM:$AM)</f>
        <v>0.625</v>
      </c>
      <c r="P12" s="12">
        <f>SUMIFS('BA History S3'!H:H,'BA History S3'!B:B,A12)</f>
        <v>17</v>
      </c>
      <c r="Q12" s="2">
        <f>SUMIFS('BA History S3'!G:G,'BA History S3'!B:B,A12)-P12</f>
        <v>14</v>
      </c>
      <c r="R12" s="43">
        <f>LOOKUP(2, 1/('BA History S3'!$B:$B=A12), 'BA History S3'!$AN:$AN)</f>
        <v>0.58499999999999996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0</v>
      </c>
      <c r="V12" s="2">
        <f>COUNTIFS('BA History S3'!$B:$B,$A$12,'BA History S3'!N:N, 1)</f>
        <v>1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1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0</v>
      </c>
      <c r="AE12" s="2">
        <f>COUNTIFS('BA History S3'!$B:$B,$A$12,'BA History S3'!W:W, 1)</f>
        <v>0</v>
      </c>
      <c r="AF12" s="2">
        <f>COUNTIFS('BA History S3'!$B:$B,$A$12,'BA History S3'!X:X, 1)</f>
        <v>0</v>
      </c>
      <c r="AG12" s="2">
        <f>COUNTIFS('BA History S3'!$B:$B,$A$12,'BA History S3'!Y:Y, 1)</f>
        <v>0</v>
      </c>
      <c r="AH12" s="2">
        <f>COUNTIFS('BA History S3'!$B:$B,$A$12,'BA History S3'!Z:Z, 1)</f>
        <v>0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0</v>
      </c>
      <c r="AL12" s="2">
        <f>COUNTIFS('BA History S3'!$B:$B,$A$12,'BA History S3'!AD:AD, 1)</f>
        <v>0</v>
      </c>
      <c r="AM12" s="2">
        <f>COUNTIFS('BA History S3'!$B:$B,$A$12,'BA History S3'!AE:AE, 1)</f>
        <v>1</v>
      </c>
      <c r="AN12" s="2">
        <f>COUNTIFS('BA History S3'!$B:$B,$A$12,'BA History S3'!AF:AF, 1)</f>
        <v>0</v>
      </c>
      <c r="AO12" s="2">
        <f>COUNTIFS('BA History S3'!$B:$B,$A$12,'BA History S3'!AG:AG, 1)</f>
        <v>0</v>
      </c>
      <c r="AP12" s="2">
        <f>COUNTIFS('BA History S3'!$B:$B,$A$12,'BA History S3'!AH:AH, 1)</f>
        <v>1</v>
      </c>
      <c r="AQ12" s="2">
        <f>COUNTIFS('BA History S3'!$B:$B,$A$12,'BA History S3'!AI:AI, 1)</f>
        <v>0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124</v>
      </c>
      <c r="B13" s="2" t="s">
        <v>70</v>
      </c>
      <c r="C13" s="2" t="s">
        <v>70</v>
      </c>
      <c r="D13" s="2">
        <v>1</v>
      </c>
      <c r="E13" s="2">
        <v>1</v>
      </c>
      <c r="F13" s="2"/>
      <c r="G13" s="12">
        <f>SUMIFS('BA History S3'!C:C,'BA History S3'!B:B,A13)</f>
        <v>129</v>
      </c>
      <c r="H13" s="27">
        <f>AVERAGEIFS('BA History S3'!C:C,'BA History S3'!B:B,A13)</f>
        <v>16.125</v>
      </c>
      <c r="I13" s="13">
        <f t="array" ref="I13">MAX(IF('BA History S3'!B:B=A13, 'BA History S3'!C:C))</f>
        <v>25</v>
      </c>
      <c r="J13" s="12">
        <f>COUNTIFS('BA History S3'!B:B,A13,'BA History S3'!D:D, 1)</f>
        <v>2</v>
      </c>
      <c r="K13" s="2">
        <f>COUNTIFS('BA History S3'!B:B,A13,'BA History S3'!D:D, 0)</f>
        <v>6</v>
      </c>
      <c r="L13" s="33">
        <f>LOOKUP(2, 1/('BA History S3'!$B:$B=A13), 'BA History S3'!$AO:$AO)</f>
        <v>0.25</v>
      </c>
      <c r="M13" s="12">
        <f>SUMIFS('BA History S3'!F:F,'BA History S3'!B:B,A13)</f>
        <v>12</v>
      </c>
      <c r="N13" s="2">
        <f>SUMIFS('BA History S3'!E:E,'BA History S3'!B:B,A13)-M13</f>
        <v>21</v>
      </c>
      <c r="O13" s="33">
        <f>LOOKUP(2, 1/('BA History S3'!$B:$B=A13), 'BA History S3'!$AM:$AM)</f>
        <v>0.34375</v>
      </c>
      <c r="P13" s="12">
        <f>SUMIFS('BA History S3'!H:H,'BA History S3'!B:B,A13)</f>
        <v>59</v>
      </c>
      <c r="Q13" s="2">
        <f>SUMIFS('BA History S3'!G:G,'BA History S3'!B:B,A13)-P13</f>
        <v>81</v>
      </c>
      <c r="R13" s="43">
        <f>LOOKUP(2, 1/('BA History S3'!$B:$B=A13), 'BA History S3'!$AN:$AN)</f>
        <v>0.41499999999999998</v>
      </c>
      <c r="S13" s="2">
        <f>COUNTIFS('BA History S3'!$B:$B,$A$13,'BA History S3'!K:K, 1)</f>
        <v>1</v>
      </c>
      <c r="T13" s="2">
        <f>COUNTIFS('BA History S3'!$B:$B,$A$13,'BA History S3'!L:L, 1)</f>
        <v>0</v>
      </c>
      <c r="U13" s="2">
        <f>COUNTIFS('BA History S3'!$B:$B,$A$13,'BA History S3'!M:M, 1)</f>
        <v>2</v>
      </c>
      <c r="V13" s="2">
        <f>COUNTIFS('BA History S3'!$B:$B,$A$13,'BA History S3'!N:N, 1)</f>
        <v>2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1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1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1</v>
      </c>
      <c r="AL13" s="2">
        <f>COUNTIFS('BA History S3'!$B:$B,$A$13,'BA History S3'!AD:AD, 1)</f>
        <v>0</v>
      </c>
      <c r="AM13" s="2">
        <f>COUNTIFS('BA History S3'!$B:$B,$A$13,'BA History S3'!AE:AE, 1)</f>
        <v>0</v>
      </c>
      <c r="AN13" s="2">
        <f>COUNTIFS('BA History S3'!$B:$B,$A$13,'BA History S3'!AF:AF, 1)</f>
        <v>1</v>
      </c>
      <c r="AO13" s="2">
        <f>COUNTIFS('BA History S3'!$B:$B,$A$13,'BA History S3'!AG:AG, 1)</f>
        <v>2</v>
      </c>
      <c r="AP13" s="2">
        <f>COUNTIFS('BA History S3'!$B:$B,$A$13,'BA History S3'!AH:AH, 1)</f>
        <v>0</v>
      </c>
      <c r="AQ13" s="2">
        <f>COUNTIFS('BA History S3'!$B:$B,$A$13,'BA History S3'!AI:AI, 1)</f>
        <v>1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44</v>
      </c>
      <c r="B14" s="2" t="s">
        <v>70</v>
      </c>
      <c r="C14" s="2" t="s">
        <v>70</v>
      </c>
      <c r="D14" s="2">
        <v>1</v>
      </c>
      <c r="E14" s="2"/>
      <c r="F14" s="2"/>
      <c r="G14" s="12">
        <f>SUMIFS('BA History S3'!C:C,'BA History S3'!B:B,A14)</f>
        <v>85</v>
      </c>
      <c r="H14" s="27">
        <f>AVERAGEIFS('BA History S3'!C:C,'BA History S3'!B:B,A14)</f>
        <v>14.166666666666666</v>
      </c>
      <c r="I14" s="13">
        <f t="array" ref="I14">MAX(IF('BA History S3'!B:B=A14, 'BA History S3'!C:C))</f>
        <v>19</v>
      </c>
      <c r="J14" s="12">
        <f>COUNTIFS('BA History S3'!B:B,A14,'BA History S3'!D:D, 1)</f>
        <v>2</v>
      </c>
      <c r="K14" s="2">
        <f>COUNTIFS('BA History S3'!B:B,A14,'BA History S3'!D:D, 0)</f>
        <v>4</v>
      </c>
      <c r="L14" s="33">
        <f>LOOKUP(2, 1/('BA History S3'!$B:$B=A14), 'BA History S3'!$AO:$AO)</f>
        <v>0.33333333333333331</v>
      </c>
      <c r="M14" s="12">
        <f>SUMIFS('BA History S3'!F:F,'BA History S3'!B:B,A14)</f>
        <v>9</v>
      </c>
      <c r="N14" s="2">
        <f>SUMIFS('BA History S3'!E:E,'BA History S3'!B:B,A14)-M14</f>
        <v>13</v>
      </c>
      <c r="O14" s="33">
        <f>LOOKUP(2, 1/('BA History S3'!$B:$B=A14), 'BA History S3'!$AM:$AM)</f>
        <v>0.41666666666666669</v>
      </c>
      <c r="P14" s="12">
        <f>SUMIFS('BA History S3'!H:H,'BA History S3'!B:B,A14)</f>
        <v>42</v>
      </c>
      <c r="Q14" s="2">
        <f>SUMIFS('BA History S3'!G:G,'BA History S3'!B:B,A14)-P14</f>
        <v>50</v>
      </c>
      <c r="R14" s="43">
        <f>LOOKUP(2, 1/('BA History S3'!$B:$B=A14), 'BA History S3'!$AN:$AN)</f>
        <v>0.45166666666666666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1</v>
      </c>
      <c r="V14" s="2">
        <f>COUNTIFS('BA History S3'!$B:$B,$A$14,'BA History S3'!N:N, 1)</f>
        <v>1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1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1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2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0</v>
      </c>
      <c r="AP14" s="2">
        <f>COUNTIFS('BA History S3'!$B:$B,$A$14,'BA History S3'!AH:AH, 1)</f>
        <v>1</v>
      </c>
      <c r="AQ14" s="2">
        <f>COUNTIFS('BA History S3'!$B:$B,$A$14,'BA History S3'!AI:AI, 1)</f>
        <v>0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38</v>
      </c>
      <c r="B15" s="2" t="s">
        <v>54</v>
      </c>
      <c r="C15" s="3" t="s">
        <v>70</v>
      </c>
      <c r="D15" s="2">
        <v>1</v>
      </c>
      <c r="E15" s="2"/>
      <c r="F15" s="2"/>
      <c r="G15" s="12">
        <f>SUMIFS('BA History S3'!C:C,'BA History S3'!B:B,A15)</f>
        <v>178</v>
      </c>
      <c r="H15" s="27">
        <f>AVERAGEIFS('BA History S3'!C:C,'BA History S3'!B:B,A15)</f>
        <v>19.777777777777779</v>
      </c>
      <c r="I15" s="13">
        <f t="array" ref="I15">MAX(IF('BA History S3'!B:B=A15, 'BA History S3'!C:C))</f>
        <v>32</v>
      </c>
      <c r="J15" s="12">
        <f>COUNTIFS('BA History S3'!B:B,A15,'BA History S3'!D:D, 1)</f>
        <v>6</v>
      </c>
      <c r="K15" s="2">
        <f>COUNTIFS('BA History S3'!B:B,A15,'BA History S3'!D:D, 0)</f>
        <v>3</v>
      </c>
      <c r="L15" s="33">
        <f>LOOKUP(2, 1/('BA History S3'!$B:$B=A15), 'BA History S3'!$AO:$AO)</f>
        <v>0.66666666666666663</v>
      </c>
      <c r="M15" s="12">
        <f>SUMIFS('BA History S3'!F:F,'BA History S3'!B:B,A15)</f>
        <v>21</v>
      </c>
      <c r="N15" s="2">
        <f>SUMIFS('BA History S3'!E:E,'BA History S3'!B:B,A15)-M15</f>
        <v>16</v>
      </c>
      <c r="O15" s="33">
        <f>LOOKUP(2, 1/('BA History S3'!$B:$B=A15), 'BA History S3'!$AM:$AM)</f>
        <v>0.56666666666666665</v>
      </c>
      <c r="P15" s="12">
        <f>SUMIFS('BA History S3'!H:H,'BA History S3'!B:B,A15)</f>
        <v>79</v>
      </c>
      <c r="Q15" s="2">
        <f>SUMIFS('BA History S3'!G:G,'BA History S3'!B:B,A15)-P15</f>
        <v>67</v>
      </c>
      <c r="R15" s="43">
        <f>LOOKUP(2, 1/('BA History S3'!$B:$B=A15), 'BA History S3'!$AN:$AN)</f>
        <v>0.54444444444444451</v>
      </c>
      <c r="S15" s="2">
        <f>COUNTIFS('BA History S3'!$B:$B,$A$15,'BA History S3'!K:K, 1)</f>
        <v>1</v>
      </c>
      <c r="T15" s="2">
        <f>COUNTIFS('BA History S3'!$B:$B,$A$15,'BA History S3'!L:L, 1)</f>
        <v>0</v>
      </c>
      <c r="U15" s="2">
        <f>COUNTIFS('BA History S3'!$B:$B,$A$15,'BA History S3'!M:M, 1)</f>
        <v>2</v>
      </c>
      <c r="V15" s="2">
        <f>COUNTIFS('BA History S3'!$B:$B,$A$15,'BA History S3'!N:N, 1)</f>
        <v>5</v>
      </c>
      <c r="W15" s="2">
        <f>COUNTIFS('BA History S3'!$B:$B,$A$15,'BA History S3'!O:O, 1)</f>
        <v>1</v>
      </c>
      <c r="X15" s="2">
        <f>COUNTIFS('BA History S3'!$B:$B,$A$15,'BA History S3'!P:P, 1)</f>
        <v>1</v>
      </c>
      <c r="Y15" s="2">
        <f>COUNTIFS('BA History S3'!$B:$B,$A$15,'BA History S3'!Q:Q, 1)</f>
        <v>0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1</v>
      </c>
      <c r="AE15" s="2">
        <f>COUNTIFS('BA History S3'!$B:$B,$A$15,'BA History S3'!W:W, 1)</f>
        <v>0</v>
      </c>
      <c r="AF15" s="2">
        <f>COUNTIFS('BA History S3'!$B:$B,$A$15,'BA History S3'!X:X, 1)</f>
        <v>1</v>
      </c>
      <c r="AG15" s="2">
        <f>COUNTIFS('BA History S3'!$B:$B,$A$15,'BA History S3'!Y:Y, 1)</f>
        <v>0</v>
      </c>
      <c r="AH15" s="2">
        <f>COUNTIFS('BA History S3'!$B:$B,$A$15,'BA History S3'!Z:Z, 1)</f>
        <v>1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2</v>
      </c>
      <c r="AL15" s="2">
        <f>COUNTIFS('BA History S3'!$B:$B,$A$15,'BA History S3'!AD:AD, 1)</f>
        <v>0</v>
      </c>
      <c r="AM15" s="2">
        <f>COUNTIFS('BA History S3'!$B:$B,$A$15,'BA History S3'!AE:AE, 1)</f>
        <v>0</v>
      </c>
      <c r="AN15" s="2">
        <f>COUNTIFS('BA History S3'!$B:$B,$A$15,'BA History S3'!AF:AF, 1)</f>
        <v>2</v>
      </c>
      <c r="AO15" s="2">
        <f>COUNTIFS('BA History S3'!$B:$B,$A$15,'BA History S3'!AG:AG, 1)</f>
        <v>0</v>
      </c>
      <c r="AP15" s="2">
        <f>COUNTIFS('BA History S3'!$B:$B,$A$15,'BA History S3'!AH:AH, 1)</f>
        <v>3</v>
      </c>
      <c r="AQ15" s="2">
        <f>COUNTIFS('BA History S3'!$B:$B,$A$15,'BA History S3'!AI:AI, 1)</f>
        <v>1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x14ac:dyDescent="0.25">
      <c r="A16" s="2" t="s">
        <v>1</v>
      </c>
      <c r="B16" s="1" t="s">
        <v>232</v>
      </c>
      <c r="C16" s="3" t="s">
        <v>70</v>
      </c>
      <c r="D16" s="2">
        <v>3</v>
      </c>
      <c r="E16" s="2">
        <v>2</v>
      </c>
      <c r="F16" s="2"/>
      <c r="G16" s="12">
        <f>SUMIFS('BA History S3'!C:C,'BA History S3'!B:B,A16)</f>
        <v>287</v>
      </c>
      <c r="H16" s="27">
        <f>AVERAGEIFS('BA History S3'!C:C,'BA History S3'!B:B,A16)</f>
        <v>23.916666666666668</v>
      </c>
      <c r="I16" s="13">
        <f t="array" ref="I16">MAX(IF('BA History S3'!B:B=A16, 'BA History S3'!C:C))</f>
        <v>34</v>
      </c>
      <c r="J16" s="12">
        <f>COUNTIFS('BA History S3'!B:B,A16,'BA History S3'!D:D, 1)</f>
        <v>7</v>
      </c>
      <c r="K16" s="2">
        <f>COUNTIFS('BA History S3'!B:B,A16,'BA History S3'!D:D, 0)</f>
        <v>5</v>
      </c>
      <c r="L16" s="33">
        <f>LOOKUP(2, 1/('BA History S3'!$B:$B=A16), 'BA History S3'!$AO:$AO)</f>
        <v>0.58333333333333337</v>
      </c>
      <c r="M16" s="12">
        <f>SUMIFS('BA History S3'!F:F,'BA History S3'!B:B,A16)</f>
        <v>24</v>
      </c>
      <c r="N16" s="2">
        <f>SUMIFS('BA History S3'!E:E,'BA History S3'!B:B,A16)-M16</f>
        <v>21</v>
      </c>
      <c r="O16" s="33">
        <f>LOOKUP(2, 1/('BA History S3'!$B:$B=A16), 'BA History S3'!$AM:$AM)</f>
        <v>0.52916666666666667</v>
      </c>
      <c r="P16" s="12">
        <f>SUMIFS('BA History S3'!H:H,'BA History S3'!B:B,A16)</f>
        <v>98</v>
      </c>
      <c r="Q16" s="2">
        <f>SUMIFS('BA History S3'!G:G,'BA History S3'!B:B,A16)-P16</f>
        <v>89</v>
      </c>
      <c r="R16" s="43">
        <f>LOOKUP(2, 1/('BA History S3'!$B:$B=A16), 'BA History S3'!$AN:$AN)</f>
        <v>0.53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2</v>
      </c>
      <c r="V16" s="2">
        <f>COUNTIFS('BA History S3'!$B:$B,$A$16,'BA History S3'!N:N, 1)</f>
        <v>5</v>
      </c>
      <c r="W16" s="2">
        <f>COUNTIFS('BA History S3'!$B:$B,$A$16,'BA History S3'!O:O, 1)</f>
        <v>0</v>
      </c>
      <c r="X16" s="2">
        <f>COUNTIFS('BA History S3'!$B:$B,$A$16,'BA History S3'!P:P, 1)</f>
        <v>1</v>
      </c>
      <c r="Y16" s="2">
        <f>COUNTIFS('BA History S3'!$B:$B,$A$16,'BA History S3'!Q:Q, 1)</f>
        <v>1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0</v>
      </c>
      <c r="AE16" s="2">
        <f>COUNTIFS('BA History S3'!$B:$B,$A$16,'BA History S3'!W:W, 1)</f>
        <v>0</v>
      </c>
      <c r="AF16" s="2">
        <f>COUNTIFS('BA History S3'!$B:$B,$A$16,'BA History S3'!X:X, 1)</f>
        <v>1</v>
      </c>
      <c r="AG16" s="2">
        <f>COUNTIFS('BA History S3'!$B:$B,$A$16,'BA History S3'!Y:Y, 1)</f>
        <v>0</v>
      </c>
      <c r="AH16" s="2">
        <f>COUNTIFS('BA History S3'!$B:$B,$A$16,'BA History S3'!Z:Z, 1)</f>
        <v>1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3</v>
      </c>
      <c r="AL16" s="2">
        <f>COUNTIFS('BA History S3'!$B:$B,$A$16,'BA History S3'!AD:AD, 1)</f>
        <v>1</v>
      </c>
      <c r="AM16" s="2">
        <f>COUNTIFS('BA History S3'!$B:$B,$A$16,'BA History S3'!AE:AE, 1)</f>
        <v>1</v>
      </c>
      <c r="AN16" s="2">
        <f>COUNTIFS('BA History S3'!$B:$B,$A$16,'BA History S3'!AF:AF, 1)</f>
        <v>2</v>
      </c>
      <c r="AO16" s="2">
        <f>COUNTIFS('BA History S3'!$B:$B,$A$16,'BA History S3'!AG:AG, 1)</f>
        <v>0</v>
      </c>
      <c r="AP16" s="2">
        <f>COUNTIFS('BA History S3'!$B:$B,$A$16,'BA History S3'!AH:AH, 1)</f>
        <v>4</v>
      </c>
      <c r="AQ16" s="2">
        <f>COUNTIFS('BA History S3'!$B:$B,$A$16,'BA History S3'!AI:AI, 1)</f>
        <v>2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40</v>
      </c>
      <c r="B17" s="1" t="s">
        <v>130</v>
      </c>
      <c r="C17" s="3" t="s">
        <v>70</v>
      </c>
      <c r="D17" s="2"/>
      <c r="E17" s="2"/>
      <c r="F17" s="2"/>
      <c r="G17" s="12">
        <f>SUMIFS('BA History S3'!C:C,'BA History S3'!B:B,A17)</f>
        <v>20</v>
      </c>
      <c r="H17" s="27">
        <f>AVERAGEIFS('BA History S3'!C:C,'BA History S3'!B:B,A17)</f>
        <v>10</v>
      </c>
      <c r="I17" s="13">
        <f t="array" ref="I17">MAX(IF('BA History S3'!B:B=A17, 'BA History S3'!C:C))</f>
        <v>11</v>
      </c>
      <c r="J17" s="12">
        <f>COUNTIFS('BA History S3'!B:B,A17,'BA History S3'!D:D, 1)</f>
        <v>1</v>
      </c>
      <c r="K17" s="2">
        <f>COUNTIFS('BA History S3'!B:B,A17,'BA History S3'!D:D, 0)</f>
        <v>1</v>
      </c>
      <c r="L17" s="33">
        <f>LOOKUP(2, 1/('BA History S3'!$B:$B=A17), 'BA History S3'!$AO:$AO)</f>
        <v>0.5</v>
      </c>
      <c r="M17" s="12">
        <f>SUMIFS('BA History S3'!F:F,'BA History S3'!B:B,A17)</f>
        <v>4</v>
      </c>
      <c r="N17" s="2">
        <f>SUMIFS('BA History S3'!E:E,'BA History S3'!B:B,A17)-M17</f>
        <v>3</v>
      </c>
      <c r="O17" s="33">
        <f>LOOKUP(2, 1/('BA History S3'!$B:$B=A17), 'BA History S3'!$AM:$AM)</f>
        <v>0.625</v>
      </c>
      <c r="P17" s="12">
        <f>SUMIFS('BA History S3'!H:H,'BA History S3'!B:B,A17)</f>
        <v>15</v>
      </c>
      <c r="Q17" s="2">
        <f>SUMIFS('BA History S3'!G:G,'BA History S3'!B:B,A17)-P17</f>
        <v>13</v>
      </c>
      <c r="R17" s="43">
        <f>LOOKUP(2, 1/('BA History S3'!$B:$B=A17), 'BA History S3'!$AN:$AN)</f>
        <v>0.56499999999999995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0</v>
      </c>
      <c r="V17" s="2">
        <f>COUNTIFS('BA History S3'!$B:$B,$A$17,'BA History S3'!N:N, 1)</f>
        <v>1</v>
      </c>
      <c r="W17" s="2">
        <f>COUNTIFS('BA History S3'!$B:$B,$A$17,'BA History S3'!O:O, 1)</f>
        <v>0</v>
      </c>
      <c r="X17" s="2">
        <f>COUNTIFS('BA History S3'!$B:$B,$A$17,'BA History S3'!P:P, 1)</f>
        <v>0</v>
      </c>
      <c r="Y17" s="2">
        <f>COUNTIFS('BA History S3'!$B:$B,$A$17,'BA History S3'!Q:Q, 1)</f>
        <v>0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0</v>
      </c>
      <c r="AG17" s="2">
        <f>COUNTIFS('BA History S3'!$B:$B,$A$17,'BA History S3'!Y:Y, 1)</f>
        <v>0</v>
      </c>
      <c r="AH17" s="2">
        <f>COUNTIFS('BA History S3'!$B:$B,$A$17,'BA History S3'!Z:Z, 1)</f>
        <v>0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1</v>
      </c>
      <c r="AL17" s="2">
        <f>COUNTIFS('BA History S3'!$B:$B,$A$17,'BA History S3'!AD:AD, 1)</f>
        <v>0</v>
      </c>
      <c r="AM17" s="2">
        <f>COUNTIFS('BA History S3'!$B:$B,$A$17,'BA History S3'!AE:AE, 1)</f>
        <v>1</v>
      </c>
      <c r="AN17" s="2">
        <f>COUNTIFS('BA History S3'!$B:$B,$A$17,'BA History S3'!AF:AF, 1)</f>
        <v>0</v>
      </c>
      <c r="AO17" s="2">
        <f>COUNTIFS('BA History S3'!$B:$B,$A$17,'BA History S3'!AG:AG, 1)</f>
        <v>0</v>
      </c>
      <c r="AP17" s="2">
        <f>COUNTIFS('BA History S3'!$B:$B,$A$17,'BA History S3'!AH:AH, 1)</f>
        <v>1</v>
      </c>
      <c r="AQ17" s="2">
        <f>COUNTIFS('BA History S3'!$B:$B,$A$17,'BA History S3'!AI:AI, 1)</f>
        <v>0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22</v>
      </c>
      <c r="B18" s="1" t="s">
        <v>70</v>
      </c>
      <c r="C18" s="3" t="s">
        <v>70</v>
      </c>
      <c r="D18" s="2"/>
      <c r="E18" s="2"/>
      <c r="F18" s="2"/>
      <c r="G18" s="12">
        <f>SUMIFS('BA History S3'!C:C,'BA History S3'!B:B,A18)</f>
        <v>20</v>
      </c>
      <c r="H18" s="27">
        <f>AVERAGEIFS('BA History S3'!C:C,'BA History S3'!B:B,A18)</f>
        <v>10</v>
      </c>
      <c r="I18" s="13">
        <f t="array" ref="I18">MAX(IF('BA History S3'!B:B=A18, 'BA History S3'!C:C))</f>
        <v>12</v>
      </c>
      <c r="J18" s="12">
        <f>COUNTIFS('BA History S3'!B:B,A18,'BA History S3'!D:D, 1)</f>
        <v>1</v>
      </c>
      <c r="K18" s="2">
        <f>COUNTIFS('BA History S3'!B:B,A18,'BA History S3'!D:D, 0)</f>
        <v>1</v>
      </c>
      <c r="L18" s="33">
        <f>LOOKUP(2, 1/('BA History S3'!$B:$B=A18), 'BA History S3'!$AO:$AO)</f>
        <v>0.5</v>
      </c>
      <c r="M18" s="12">
        <f>SUMIFS('BA History S3'!F:F,'BA History S3'!B:B,A18)</f>
        <v>5</v>
      </c>
      <c r="N18" s="2">
        <f>SUMIFS('BA History S3'!E:E,'BA History S3'!B:B,A18)-M18</f>
        <v>3</v>
      </c>
      <c r="O18" s="33">
        <f>LOOKUP(2, 1/('BA History S3'!$B:$B=A18), 'BA History S3'!$AM:$AM)</f>
        <v>0.7</v>
      </c>
      <c r="P18" s="12">
        <f>SUMIFS('BA History S3'!H:H,'BA History S3'!B:B,A18)</f>
        <v>18</v>
      </c>
      <c r="Q18" s="2">
        <f>SUMIFS('BA History S3'!G:G,'BA History S3'!B:B,A18)-P18</f>
        <v>16</v>
      </c>
      <c r="R18" s="43">
        <f>LOOKUP(2, 1/('BA History S3'!$B:$B=A18), 'BA History S3'!$AN:$AN)</f>
        <v>0.57999999999999996</v>
      </c>
      <c r="S18" s="2">
        <f>COUNTIFS('BA History S3'!$B:$B,$A$18,'BA History S3'!K:K, 1)</f>
        <v>1</v>
      </c>
      <c r="T18" s="2">
        <f>COUNTIFS('BA History S3'!$B:$B,$A$18,'BA History S3'!L:L, 1)</f>
        <v>0</v>
      </c>
      <c r="U18" s="2">
        <f>COUNTIFS('BA History S3'!$B:$B,$A$18,'BA History S3'!M:M, 1)</f>
        <v>1</v>
      </c>
      <c r="V18" s="2">
        <f>COUNTIFS('BA History S3'!$B:$B,$A$18,'BA History S3'!N:N, 1)</f>
        <v>0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1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0</v>
      </c>
      <c r="AL18" s="2">
        <f>COUNTIFS('BA History S3'!$B:$B,$A$18,'BA History S3'!AD:AD, 1)</f>
        <v>0</v>
      </c>
      <c r="AM18" s="2">
        <f>COUNTIFS('BA History S3'!$B:$B,$A$18,'BA History S3'!AE:AE, 1)</f>
        <v>0</v>
      </c>
      <c r="AN18" s="2">
        <f>COUNTIFS('BA History S3'!$B:$B,$A$18,'BA History S3'!AF:AF, 1)</f>
        <v>0</v>
      </c>
      <c r="AO18" s="2">
        <f>COUNTIFS('BA History S3'!$B:$B,$A$18,'BA History S3'!AG:AG, 1)</f>
        <v>1</v>
      </c>
      <c r="AP18" s="2">
        <f>COUNTIFS('BA History S3'!$B:$B,$A$18,'BA History S3'!AH:AH, 1)</f>
        <v>0</v>
      </c>
      <c r="AQ18" s="2">
        <f>COUNTIFS('BA History S3'!$B:$B,$A$18,'BA History S3'!AI:AI, 1)</f>
        <v>1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110</v>
      </c>
      <c r="B19" s="1" t="s">
        <v>70</v>
      </c>
      <c r="C19" s="3" t="s">
        <v>70</v>
      </c>
      <c r="D19" s="2"/>
      <c r="E19" s="2"/>
      <c r="F19" s="2"/>
      <c r="G19" s="12">
        <f>SUMIFS('BA History S3'!C:C,'BA History S3'!B:B,A19)</f>
        <v>5</v>
      </c>
      <c r="H19" s="27">
        <f>AVERAGEIFS('BA History S3'!C:C,'BA History S3'!B:B,A19)</f>
        <v>5</v>
      </c>
      <c r="I19" s="13">
        <f t="array" ref="I19">MAX(IF('BA History S3'!B:B=A19, 'BA History S3'!C:C))</f>
        <v>5</v>
      </c>
      <c r="J19" s="12">
        <f>COUNTIFS('BA History S3'!B:B,A19,'BA History S3'!D:D, 1)</f>
        <v>0</v>
      </c>
      <c r="K19" s="2">
        <f>COUNTIFS('BA History S3'!B:B,A19,'BA History S3'!D:D, 0)</f>
        <v>1</v>
      </c>
      <c r="L19" s="33">
        <f>LOOKUP(2, 1/('BA History S3'!$B:$B=A19), 'BA History S3'!$AO:$AO)</f>
        <v>0</v>
      </c>
      <c r="M19" s="12">
        <f>SUMIFS('BA History S3'!F:F,'BA History S3'!B:B,A19)</f>
        <v>2</v>
      </c>
      <c r="N19" s="2">
        <f>SUMIFS('BA History S3'!E:E,'BA History S3'!B:B,A19)-M19</f>
        <v>3</v>
      </c>
      <c r="O19" s="33">
        <f>LOOKUP(2, 1/('BA History S3'!$B:$B=A19), 'BA History S3'!$AM:$AM)</f>
        <v>0.4</v>
      </c>
      <c r="P19" s="12">
        <f>SUMIFS('BA History S3'!H:H,'BA History S3'!B:B,A19)</f>
        <v>8</v>
      </c>
      <c r="Q19" s="2">
        <f>SUMIFS('BA History S3'!G:G,'BA History S3'!B:B,A19)-P19</f>
        <v>12</v>
      </c>
      <c r="R19" s="43">
        <f>LOOKUP(2, 1/('BA History S3'!$B:$B=A19), 'BA History S3'!$AN:$AN)</f>
        <v>0.4</v>
      </c>
      <c r="S19" s="2">
        <f>COUNTIFS('BA History S3'!$B:$B,$A$19,'BA History S3'!K:K, 1)</f>
        <v>1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0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0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0</v>
      </c>
      <c r="AP19" s="2">
        <f>COUNTIFS('BA History S3'!$B:$B,$A$19,'BA History S3'!AH:AH, 1)</f>
        <v>0</v>
      </c>
      <c r="AQ19" s="2">
        <f>COUNTIFS('BA History S3'!$B:$B,$A$19,'BA History S3'!AI:AI, 1)</f>
        <v>0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ht="15.75" x14ac:dyDescent="0.25">
      <c r="A20" s="2" t="s">
        <v>3</v>
      </c>
      <c r="B20" s="1" t="s">
        <v>130</v>
      </c>
      <c r="C20" s="3" t="s">
        <v>70</v>
      </c>
      <c r="D20" s="49">
        <v>1</v>
      </c>
      <c r="E20" s="49"/>
      <c r="F20" s="49"/>
      <c r="G20" s="12">
        <f>SUMIFS('BA History S3'!C:C,'BA History S3'!B:B,A20)</f>
        <v>69</v>
      </c>
      <c r="H20" s="27">
        <f>AVERAGEIFS('BA History S3'!C:C,'BA History S3'!B:B,A20)</f>
        <v>23</v>
      </c>
      <c r="I20" s="13">
        <f t="array" ref="I20">MAX(IF('BA History S3'!B:B=A20, 'BA History S3'!C:C))</f>
        <v>26</v>
      </c>
      <c r="J20" s="12">
        <f>COUNTIFS('BA History S3'!B:B,A20,'BA History S3'!D:D, 1)</f>
        <v>2</v>
      </c>
      <c r="K20" s="2">
        <f>COUNTIFS('BA History S3'!B:B,A20,'BA History S3'!D:D, 0)</f>
        <v>1</v>
      </c>
      <c r="L20" s="33">
        <f>LOOKUP(2, 1/('BA History S3'!$B:$B=A20), 'BA History S3'!$AO:$AO)</f>
        <v>0.66666666666666663</v>
      </c>
      <c r="M20" s="12">
        <f>SUMIFS('BA History S3'!F:F,'BA History S3'!B:B,A20)</f>
        <v>7</v>
      </c>
      <c r="N20" s="2">
        <f>SUMIFS('BA History S3'!E:E,'BA History S3'!B:B,A20)-M20</f>
        <v>6</v>
      </c>
      <c r="O20" s="33">
        <f>LOOKUP(2, 1/('BA History S3'!$B:$B=A20), 'BA History S3'!$AM:$AM)</f>
        <v>0.53333333333333333</v>
      </c>
      <c r="P20" s="12">
        <f>SUMIFS('BA History S3'!H:H,'BA History S3'!B:B,A20)</f>
        <v>28</v>
      </c>
      <c r="Q20" s="2">
        <f>SUMIFS('BA History S3'!G:G,'BA History S3'!B:B,A20)-P20</f>
        <v>27</v>
      </c>
      <c r="R20" s="43">
        <f>LOOKUP(2, 1/('BA History S3'!$B:$B=A20), 'BA History S3'!$AN:$AN)</f>
        <v>0.50666666666666671</v>
      </c>
      <c r="S20" s="2">
        <f>COUNTIFS('BA History S3'!$B:$B,$A$20,'BA History S3'!K:K, 1)</f>
        <v>0</v>
      </c>
      <c r="T20" s="2">
        <f>COUNTIFS('BA History S3'!$B:$B,$A$20,'BA History S3'!L:L, 1)</f>
        <v>0</v>
      </c>
      <c r="U20" s="2">
        <f>COUNTIFS('BA History S3'!$B:$B,$A$20,'BA History S3'!M:M, 1)</f>
        <v>2</v>
      </c>
      <c r="V20" s="2">
        <f>COUNTIFS('BA History S3'!$B:$B,$A$20,'BA History S3'!N:N, 1)</f>
        <v>1</v>
      </c>
      <c r="W20" s="2">
        <f>COUNTIFS('BA History S3'!$B:$B,$A$20,'BA History S3'!O:O, 1)</f>
        <v>0</v>
      </c>
      <c r="X20" s="2">
        <f>COUNTIFS('BA History S3'!$B:$B,$A$20,'BA History S3'!P:P, 1)</f>
        <v>1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1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1</v>
      </c>
      <c r="AQ20" s="2">
        <f>COUNTIFS('BA History S3'!$B:$B,$A$20,'BA History S3'!AI:AI, 1)</f>
        <v>1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ht="15.75" x14ac:dyDescent="0.25">
      <c r="A21" s="2" t="s">
        <v>120</v>
      </c>
      <c r="B21" s="49" t="s">
        <v>70</v>
      </c>
      <c r="C21" s="2" t="s">
        <v>70</v>
      </c>
      <c r="D21" s="49"/>
      <c r="E21" s="49"/>
      <c r="F21" s="49"/>
      <c r="G21" s="12">
        <f>SUMIFS('BA History S3'!C:C,'BA History S3'!B:B,A21)</f>
        <v>16</v>
      </c>
      <c r="H21" s="27">
        <f>AVERAGEIFS('BA History S3'!C:C,'BA History S3'!B:B,A21)</f>
        <v>5.333333333333333</v>
      </c>
      <c r="I21" s="13">
        <f t="array" ref="I21">MAX(IF('BA History S3'!B:B=A21, 'BA History S3'!C:C))</f>
        <v>9</v>
      </c>
      <c r="J21" s="12">
        <f>COUNTIFS('BA History S3'!B:B,A21,'BA History S3'!D:D, 1)</f>
        <v>0</v>
      </c>
      <c r="K21" s="2">
        <f>COUNTIFS('BA History S3'!B:B,A21,'BA History S3'!D:D, 0)</f>
        <v>3</v>
      </c>
      <c r="L21" s="33">
        <f>LOOKUP(2, 1/('BA History S3'!$B:$B=A21), 'BA History S3'!$AO:$AO)</f>
        <v>0</v>
      </c>
      <c r="M21" s="12">
        <f>SUMIFS('BA History S3'!F:F,'BA History S3'!B:B,A21)</f>
        <v>2</v>
      </c>
      <c r="N21" s="2">
        <f>SUMIFS('BA History S3'!E:E,'BA History S3'!B:B,A21)-M21</f>
        <v>9</v>
      </c>
      <c r="O21" s="33">
        <f>LOOKUP(2, 1/('BA History S3'!$B:$B=A21), 'BA History S3'!$AM:$AM)</f>
        <v>0.16666666666666666</v>
      </c>
      <c r="P21" s="12">
        <f>SUMIFS('BA History S3'!H:H,'BA History S3'!B:B,A21)</f>
        <v>14</v>
      </c>
      <c r="Q21" s="2">
        <f>SUMIFS('BA History S3'!G:G,'BA History S3'!B:B,A21)-P21</f>
        <v>28</v>
      </c>
      <c r="R21" s="43">
        <f>LOOKUP(2, 1/('BA History S3'!$B:$B=A21), 'BA History S3'!$AN:$AN)</f>
        <v>0.33</v>
      </c>
      <c r="S21" s="2">
        <f>COUNTIFS('BA History S3'!$B:$B,$A$21,'BA History S3'!K:K, 1)</f>
        <v>1</v>
      </c>
      <c r="T21" s="2">
        <f>COUNTIFS('BA History S3'!$B:$B,$A$21,'BA History S3'!L:L, 1)</f>
        <v>0</v>
      </c>
      <c r="U21" s="2">
        <f>COUNTIFS('BA History S3'!$B:$B,$A$21,'BA History S3'!M:M, 1)</f>
        <v>0</v>
      </c>
      <c r="V21" s="2">
        <f>COUNTIFS('BA History S3'!$B:$B,$A$21,'BA History S3'!N:N, 1)</f>
        <v>0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0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0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1</v>
      </c>
      <c r="AO21" s="2">
        <f>COUNTIFS('BA History S3'!$B:$B,$A$21,'BA History S3'!AG:AG, 1)</f>
        <v>0</v>
      </c>
      <c r="AP21" s="2">
        <f>COUNTIFS('BA History S3'!$B:$B,$A$21,'BA History S3'!AH:AH, 1)</f>
        <v>0</v>
      </c>
      <c r="AQ21" s="2">
        <f>COUNTIFS('BA History S3'!$B:$B,$A$21,'BA History S3'!AI:AI, 1)</f>
        <v>0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x14ac:dyDescent="0.25">
      <c r="A22" s="2" t="s">
        <v>133</v>
      </c>
      <c r="B22" s="2" t="s">
        <v>70</v>
      </c>
      <c r="C22" s="2" t="s">
        <v>70</v>
      </c>
      <c r="D22" s="2"/>
      <c r="E22" s="2"/>
      <c r="F22" s="2"/>
      <c r="G22" s="12">
        <f>SUMIFS('BA History S3'!C:C,'BA History S3'!B:B,A22)</f>
        <v>117</v>
      </c>
      <c r="H22" s="27">
        <f>AVERAGEIFS('BA History S3'!C:C,'BA History S3'!B:B,A22)</f>
        <v>13</v>
      </c>
      <c r="I22" s="13">
        <f t="array" ref="I22">MAX(IF('BA History S3'!B:B=A22, 'BA History S3'!C:C))</f>
        <v>21</v>
      </c>
      <c r="J22" s="12">
        <f>COUNTIFS('BA History S3'!B:B,A22,'BA History S3'!D:D, 1)</f>
        <v>7</v>
      </c>
      <c r="K22" s="2">
        <f>COUNTIFS('BA History S3'!B:B,A22,'BA History S3'!D:D, 0)</f>
        <v>2</v>
      </c>
      <c r="L22" s="33">
        <f>LOOKUP(2, 1/('BA History S3'!$B:$B=A22), 'BA History S3'!$AO:$AO)</f>
        <v>0.77777777777777779</v>
      </c>
      <c r="M22" s="12">
        <f>SUMIFS('BA History S3'!F:F,'BA History S3'!B:B,A22)</f>
        <v>23</v>
      </c>
      <c r="N22" s="2">
        <f>SUMIFS('BA History S3'!E:E,'BA History S3'!B:B,A22)-M22</f>
        <v>13</v>
      </c>
      <c r="O22" s="33">
        <f>LOOKUP(2, 1/('BA History S3'!$B:$B=A22), 'BA History S3'!$AM:$AM)</f>
        <v>0.66111111111111098</v>
      </c>
      <c r="P22" s="12">
        <f>SUMIFS('BA History S3'!H:H,'BA History S3'!B:B,A22)</f>
        <v>83</v>
      </c>
      <c r="Q22" s="2">
        <f>SUMIFS('BA History S3'!G:G,'BA History S3'!B:B,A22)-P22</f>
        <v>69</v>
      </c>
      <c r="R22" s="43">
        <f>LOOKUP(2, 1/('BA History S3'!$B:$B=A22), 'BA History S3'!$AN:$AN)</f>
        <v>0.55222222222222217</v>
      </c>
      <c r="S22" s="2">
        <f>COUNTIFS('BA History S3'!$B:$B,$A$22,'BA History S3'!K:K, 1)</f>
        <v>0</v>
      </c>
      <c r="T22" s="2">
        <f>COUNTIFS('BA History S3'!$B:$B,$A$22,'BA History S3'!L:L, 1)</f>
        <v>0</v>
      </c>
      <c r="U22" s="2">
        <f>COUNTIFS('BA History S3'!$B:$B,$A$22,'BA History S3'!M:M, 1)</f>
        <v>3</v>
      </c>
      <c r="V22" s="2">
        <f>COUNTIFS('BA History S3'!$B:$B,$A$22,'BA History S3'!N:N, 1)</f>
        <v>7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2</v>
      </c>
      <c r="AG22" s="2">
        <f>COUNTIFS('BA History S3'!$B:$B,$A$22,'BA History S3'!Y:Y, 1)</f>
        <v>0</v>
      </c>
      <c r="AH22" s="2">
        <f>COUNTIFS('BA History S3'!$B:$B,$A$22,'BA History S3'!Z:Z, 1)</f>
        <v>2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2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2</v>
      </c>
      <c r="AO22" s="2">
        <f>COUNTIFS('BA History S3'!$B:$B,$A$22,'BA History S3'!AG:AG, 1)</f>
        <v>1</v>
      </c>
      <c r="AP22" s="2">
        <f>COUNTIFS('BA History S3'!$B:$B,$A$22,'BA History S3'!AH:AH, 1)</f>
        <v>2</v>
      </c>
      <c r="AQ22" s="2">
        <f>COUNTIFS('BA History S3'!$B:$B,$A$22,'BA History S3'!AI:AI, 1)</f>
        <v>2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x14ac:dyDescent="0.25">
      <c r="A23" s="2" t="s">
        <v>12</v>
      </c>
      <c r="B23" s="2" t="s">
        <v>70</v>
      </c>
      <c r="C23" s="2" t="s">
        <v>70</v>
      </c>
      <c r="D23" s="2">
        <v>2</v>
      </c>
      <c r="E23" s="2"/>
      <c r="F23" s="2"/>
      <c r="G23" s="12">
        <f>SUMIFS('BA History S3'!C:C,'BA History S3'!B:B,A23)</f>
        <v>21</v>
      </c>
      <c r="H23" s="27">
        <f>AVERAGEIFS('BA History S3'!C:C,'BA History S3'!B:B,A23)</f>
        <v>21</v>
      </c>
      <c r="I23" s="13">
        <f t="array" ref="I23">MAX(IF('BA History S3'!B:B=A23, 'BA History S3'!C:C))</f>
        <v>21</v>
      </c>
      <c r="J23" s="12">
        <f>COUNTIFS('BA History S3'!B:B,A23,'BA History S3'!D:D, 1)</f>
        <v>1</v>
      </c>
      <c r="K23" s="2">
        <f>COUNTIFS('BA History S3'!B:B,A23,'BA History S3'!D:D, 0)</f>
        <v>0</v>
      </c>
      <c r="L23" s="33">
        <f>LOOKUP(2, 1/('BA History S3'!$B:$B=A23), 'BA History S3'!$AO:$AO)</f>
        <v>1</v>
      </c>
      <c r="M23" s="12">
        <f>SUMIFS('BA History S3'!F:F,'BA History S3'!B:B,A23)</f>
        <v>3</v>
      </c>
      <c r="N23" s="2">
        <f>SUMIFS('BA History S3'!E:E,'BA History S3'!B:B,A23)-M23</f>
        <v>1</v>
      </c>
      <c r="O23" s="33">
        <f>LOOKUP(2, 1/('BA History S3'!$B:$B=A23), 'BA History S3'!$AM:$AM)</f>
        <v>0.75</v>
      </c>
      <c r="P23" s="12">
        <f>SUMIFS('BA History S3'!H:H,'BA History S3'!B:B,A23)</f>
        <v>11</v>
      </c>
      <c r="Q23" s="2">
        <f>SUMIFS('BA History S3'!G:G,'BA History S3'!B:B,A23)-P23</f>
        <v>8</v>
      </c>
      <c r="R23" s="43">
        <f>LOOKUP(2, 1/('BA History S3'!$B:$B=A23), 'BA History S3'!$AN:$AN)</f>
        <v>0.57999999999999996</v>
      </c>
      <c r="S23" s="2">
        <f>COUNTIFS('BA History S3'!$B:$B,$A$23,'BA History S3'!K:K, 1)</f>
        <v>0</v>
      </c>
      <c r="T23" s="2">
        <f>COUNTIFS('BA History S3'!$B:$B,$A$23,'BA History S3'!L:L, 1)</f>
        <v>0</v>
      </c>
      <c r="U23" s="2">
        <f>COUNTIFS('BA History S3'!$B:$B,$A$23,'BA History S3'!M:M, 1)</f>
        <v>0</v>
      </c>
      <c r="V23" s="2">
        <f>COUNTIFS('BA History S3'!$B:$B,$A$23,'BA History S3'!N:N, 1)</f>
        <v>1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0</v>
      </c>
      <c r="AG23" s="2">
        <f>COUNTIFS('BA History S3'!$B:$B,$A$23,'BA History S3'!Y:Y, 1)</f>
        <v>0</v>
      </c>
      <c r="AH23" s="2">
        <f>COUNTIFS('BA History S3'!$B:$B,$A$23,'BA History S3'!Z:Z, 1)</f>
        <v>0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0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1</v>
      </c>
      <c r="AO23" s="2">
        <f>COUNTIFS('BA History S3'!$B:$B,$A$23,'BA History S3'!AG:AG, 1)</f>
        <v>0</v>
      </c>
      <c r="AP23" s="2">
        <f>COUNTIFS('BA History S3'!$B:$B,$A$23,'BA History S3'!AH:AH, 1)</f>
        <v>1</v>
      </c>
      <c r="AQ23" s="2">
        <f>COUNTIFS('BA History S3'!$B:$B,$A$23,'BA History S3'!AI:AI, 1)</f>
        <v>0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x14ac:dyDescent="0.25">
      <c r="A24" s="2" t="s">
        <v>2</v>
      </c>
      <c r="B24" s="1" t="s">
        <v>130</v>
      </c>
      <c r="C24" s="2" t="s">
        <v>70</v>
      </c>
      <c r="D24" s="1">
        <v>3</v>
      </c>
      <c r="E24" s="1">
        <v>1</v>
      </c>
      <c r="G24" s="12">
        <f>SUMIFS('BA History S3'!C:C,'BA History S3'!B:B,A24)</f>
        <v>153</v>
      </c>
      <c r="H24" s="27">
        <f>AVERAGEIFS('BA History S3'!C:C,'BA History S3'!B:B,A24)</f>
        <v>21.857142857142858</v>
      </c>
      <c r="I24" s="13">
        <f t="array" ref="I24">MAX(IF('BA History S3'!B:B=A24, 'BA History S3'!C:C))</f>
        <v>39</v>
      </c>
      <c r="J24" s="12">
        <f>COUNTIFS('BA History S3'!B:B,A24,'BA History S3'!D:D, 1)</f>
        <v>2</v>
      </c>
      <c r="K24" s="2">
        <f>COUNTIFS('BA History S3'!B:B,A24,'BA History S3'!D:D, 0)</f>
        <v>5</v>
      </c>
      <c r="L24" s="33">
        <f>LOOKUP(2, 1/('BA History S3'!$B:$B=A24), 'BA History S3'!$AO:$AO)</f>
        <v>0.2857142857142857</v>
      </c>
      <c r="M24" s="12">
        <f>SUMIFS('BA History S3'!F:F,'BA History S3'!B:B,A24)</f>
        <v>11</v>
      </c>
      <c r="N24" s="2">
        <f>SUMIFS('BA History S3'!E:E,'BA History S3'!B:B,A24)-M24</f>
        <v>17</v>
      </c>
      <c r="O24" s="33">
        <f>LOOKUP(2, 1/('BA History S3'!$B:$B=A24), 'BA History S3'!$AM:$AM)</f>
        <v>0.37857142857142856</v>
      </c>
      <c r="P24" s="12">
        <f>SUMIFS('BA History S3'!H:H,'BA History S3'!B:B,A24)</f>
        <v>52</v>
      </c>
      <c r="Q24" s="2">
        <f>SUMIFS('BA History S3'!G:G,'BA History S3'!B:B,A24)-P24</f>
        <v>61</v>
      </c>
      <c r="R24" s="43">
        <f>LOOKUP(2, 1/('BA History S3'!$B:$B=A24), 'BA History S3'!$AN:$AN)</f>
        <v>0.46428571428571425</v>
      </c>
      <c r="S24" s="2">
        <f>COUNTIFS('BA History S3'!$B:$B,$A$24,'BA History S3'!K:K, 1)</f>
        <v>1</v>
      </c>
      <c r="T24" s="2">
        <f>COUNTIFS('BA History S3'!$B:$B,$A$24,'BA History S3'!L:L, 1)</f>
        <v>0</v>
      </c>
      <c r="U24" s="2">
        <f>COUNTIFS('BA History S3'!$B:$B,$A$24,'BA History S3'!M:M, 1)</f>
        <v>3</v>
      </c>
      <c r="V24" s="2">
        <f>COUNTIFS('BA History S3'!$B:$B,$A$24,'BA History S3'!N:N, 1)</f>
        <v>1</v>
      </c>
      <c r="W24" s="2">
        <f>COUNTIFS('BA History S3'!$B:$B,$A$24,'BA History S3'!O:O, 1)</f>
        <v>0</v>
      </c>
      <c r="X24" s="2">
        <f>COUNTIFS('BA History S3'!$B:$B,$A$24,'BA History S3'!P:P, 1)</f>
        <v>0</v>
      </c>
      <c r="Y24" s="2">
        <f>COUNTIFS('BA History S3'!$B:$B,$A$24,'BA History S3'!Q:Q, 1)</f>
        <v>1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1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0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2</v>
      </c>
      <c r="AL24" s="2">
        <f>COUNTIFS('BA History S3'!$B:$B,$A$24,'BA History S3'!AD:AD, 1)</f>
        <v>0</v>
      </c>
      <c r="AM24" s="2">
        <f>COUNTIFS('BA History S3'!$B:$B,$A$24,'BA History S3'!AE:AE, 1)</f>
        <v>0</v>
      </c>
      <c r="AN24" s="2">
        <f>COUNTIFS('BA History S3'!$B:$B,$A$24,'BA History S3'!AF:AF, 1)</f>
        <v>0</v>
      </c>
      <c r="AO24" s="2">
        <f>COUNTIFS('BA History S3'!$B:$B,$A$24,'BA History S3'!AG:AG, 1)</f>
        <v>1</v>
      </c>
      <c r="AP24" s="2">
        <f>COUNTIFS('BA History S3'!$B:$B,$A$24,'BA History S3'!AH:AH, 1)</f>
        <v>1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5</v>
      </c>
      <c r="B25" s="1" t="s">
        <v>130</v>
      </c>
      <c r="C25" s="2" t="s">
        <v>70</v>
      </c>
      <c r="E25" s="1">
        <v>1</v>
      </c>
      <c r="G25" s="12">
        <f>SUMIFS('BA History S3'!C:C,'BA History S3'!B:B,A25)</f>
        <v>155</v>
      </c>
      <c r="H25" s="27">
        <f>AVERAGEIFS('BA History S3'!C:C,'BA History S3'!B:B,A25)</f>
        <v>19.375</v>
      </c>
      <c r="I25" s="13">
        <f t="array" ref="I25">MAX(IF('BA History S3'!B:B=A25, 'BA History S3'!C:C))</f>
        <v>30</v>
      </c>
      <c r="J25" s="12">
        <f>COUNTIFS('BA History S3'!B:B,A25,'BA History S3'!D:D, 1)</f>
        <v>5</v>
      </c>
      <c r="K25" s="2">
        <f>COUNTIFS('BA History S3'!B:B,A25,'BA History S3'!D:D, 0)</f>
        <v>3</v>
      </c>
      <c r="L25" s="33">
        <f>LOOKUP(2, 1/('BA History S3'!$B:$B=A25), 'BA History S3'!$AO:$AO)</f>
        <v>0.625</v>
      </c>
      <c r="M25" s="12">
        <f>SUMIFS('BA History S3'!F:F,'BA History S3'!B:B,A25)</f>
        <v>19</v>
      </c>
      <c r="N25" s="2">
        <f>SUMIFS('BA History S3'!E:E,'BA History S3'!B:B,A25)-M25</f>
        <v>13</v>
      </c>
      <c r="O25" s="33">
        <f>LOOKUP(2, 1/('BA History S3'!$B:$B=A25), 'BA History S3'!$AM:$AM)</f>
        <v>0.61250000000000004</v>
      </c>
      <c r="P25" s="12">
        <f>SUMIFS('BA History S3'!H:H,'BA History S3'!B:B,A25)</f>
        <v>71</v>
      </c>
      <c r="Q25" s="2">
        <f>SUMIFS('BA History S3'!G:G,'BA History S3'!B:B,A25)-P25</f>
        <v>54</v>
      </c>
      <c r="R25" s="43">
        <f>LOOKUP(2, 1/('BA History S3'!$B:$B=A25), 'BA History S3'!$AN:$AN)</f>
        <v>0.58250000000000002</v>
      </c>
      <c r="S25" s="2">
        <f>COUNTIFS('BA History S3'!$B:$B,$A$25,'BA History S3'!K:K, 1)</f>
        <v>0</v>
      </c>
      <c r="T25" s="2">
        <f>COUNTIFS('BA History S3'!$B:$B,$A$25,'BA History S3'!L:L, 1)</f>
        <v>1</v>
      </c>
      <c r="U25" s="2">
        <f>COUNTIFS('BA History S3'!$B:$B,$A$25,'BA History S3'!M:M, 1)</f>
        <v>2</v>
      </c>
      <c r="V25" s="2">
        <f>COUNTIFS('BA History S3'!$B:$B,$A$25,'BA History S3'!N:N, 1)</f>
        <v>1</v>
      </c>
      <c r="W25" s="2">
        <f>COUNTIFS('BA History S3'!$B:$B,$A$25,'BA History S3'!O:O, 1)</f>
        <v>0</v>
      </c>
      <c r="X25" s="2">
        <f>COUNTIFS('BA History S3'!$B:$B,$A$25,'BA History S3'!P:P, 1)</f>
        <v>0</v>
      </c>
      <c r="Y25" s="2">
        <f>COUNTIFS('BA History S3'!$B:$B,$A$25,'BA History S3'!Q:Q, 1)</f>
        <v>0</v>
      </c>
      <c r="Z25" s="2">
        <f>COUNTIFS('BA History S3'!$B:$B,$A$25,'BA History S3'!R:R, 1)</f>
        <v>0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2</v>
      </c>
      <c r="AF25" s="2">
        <f>COUNTIFS('BA History S3'!$B:$B,$A$25,'BA History S3'!X:X, 1)</f>
        <v>0</v>
      </c>
      <c r="AG25" s="2">
        <f>COUNTIFS('BA History S3'!$B:$B,$A$25,'BA History S3'!Y:Y, 1)</f>
        <v>0</v>
      </c>
      <c r="AH25" s="2">
        <f>COUNTIFS('BA History S3'!$B:$B,$A$25,'BA History S3'!Z:Z, 1)</f>
        <v>1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2</v>
      </c>
      <c r="AL25" s="2">
        <f>COUNTIFS('BA History S3'!$B:$B,$A$25,'BA History S3'!AD:AD, 1)</f>
        <v>0</v>
      </c>
      <c r="AM25" s="2">
        <f>COUNTIFS('BA History S3'!$B:$B,$A$25,'BA History S3'!AE:AE, 1)</f>
        <v>0</v>
      </c>
      <c r="AN25" s="2">
        <f>COUNTIFS('BA History S3'!$B:$B,$A$25,'BA History S3'!AF:AF, 1)</f>
        <v>4</v>
      </c>
      <c r="AO25" s="2">
        <f>COUNTIFS('BA History S3'!$B:$B,$A$25,'BA History S3'!AG:AG, 1)</f>
        <v>2</v>
      </c>
      <c r="AP25" s="2">
        <f>COUNTIFS('BA History S3'!$B:$B,$A$25,'BA History S3'!AH:AH, 1)</f>
        <v>2</v>
      </c>
      <c r="AQ25" s="2">
        <f>COUNTIFS('BA History S3'!$B:$B,$A$25,'BA History S3'!AI:AI, 1)</f>
        <v>2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32</v>
      </c>
      <c r="B26" s="1" t="s">
        <v>70</v>
      </c>
      <c r="C26" s="2" t="s">
        <v>70</v>
      </c>
      <c r="G26" s="12">
        <f>SUMIFS('BA History S3'!C:C,'BA History S3'!B:B,A26)</f>
        <v>19</v>
      </c>
      <c r="H26" s="27">
        <f>AVERAGEIFS('BA History S3'!C:C,'BA History S3'!B:B,A26)</f>
        <v>9.5</v>
      </c>
      <c r="I26" s="13">
        <f t="array" ref="I26">MAX(IF('BA History S3'!B:B=A26, 'BA History S3'!C:C))</f>
        <v>11</v>
      </c>
      <c r="J26" s="12">
        <f>COUNTIFS('BA History S3'!B:B,A26,'BA History S3'!D:D, 1)</f>
        <v>1</v>
      </c>
      <c r="K26" s="2">
        <f>COUNTIFS('BA History S3'!B:B,A26,'BA History S3'!D:D, 0)</f>
        <v>1</v>
      </c>
      <c r="L26" s="33">
        <f>LOOKUP(2, 1/('BA History S3'!$B:$B=A26), 'BA History S3'!$AO:$AO)</f>
        <v>0.5</v>
      </c>
      <c r="M26" s="12">
        <f>SUMIFS('BA History S3'!F:F,'BA History S3'!B:B,A26)</f>
        <v>3</v>
      </c>
      <c r="N26" s="2">
        <f>SUMIFS('BA History S3'!E:E,'BA History S3'!B:B,A26)-M26</f>
        <v>4</v>
      </c>
      <c r="O26" s="33">
        <f>LOOKUP(2, 1/('BA History S3'!$B:$B=A26), 'BA History S3'!$AM:$AM)</f>
        <v>0.375</v>
      </c>
      <c r="P26" s="12">
        <f>SUMIFS('BA History S3'!H:H,'BA History S3'!B:B,A26)</f>
        <v>12</v>
      </c>
      <c r="Q26" s="2">
        <f>SUMIFS('BA History S3'!G:G,'BA History S3'!B:B,A26)-P26</f>
        <v>14</v>
      </c>
      <c r="R26" s="43">
        <f>LOOKUP(2, 1/('BA History S3'!$B:$B=A26), 'BA History S3'!$AN:$AN)</f>
        <v>0.44500000000000001</v>
      </c>
      <c r="S26" s="2">
        <f>COUNTIFS('BA History S3'!$B:$B,$A$26,'BA History S3'!K:K, 1)</f>
        <v>0</v>
      </c>
      <c r="T26" s="2">
        <f>COUNTIFS('BA History S3'!$B:$B,$A$26,'BA History S3'!L:L, 1)</f>
        <v>0</v>
      </c>
      <c r="U26" s="2">
        <f>COUNTIFS('BA History S3'!$B:$B,$A$26,'BA History S3'!M:M, 1)</f>
        <v>0</v>
      </c>
      <c r="V26" s="2">
        <f>COUNTIFS('BA History S3'!$B:$B,$A$26,'BA History S3'!N:N, 1)</f>
        <v>1</v>
      </c>
      <c r="W26" s="2">
        <f>COUNTIFS('BA History S3'!$B:$B,$A$26,'BA History S3'!O:O, 1)</f>
        <v>1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0</v>
      </c>
      <c r="AE26" s="2">
        <f>COUNTIFS('BA History S3'!$B:$B,$A$26,'BA History S3'!W:W, 1)</f>
        <v>0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1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0</v>
      </c>
      <c r="AL26" s="2">
        <f>COUNTIFS('BA History S3'!$B:$B,$A$26,'BA History S3'!AD:AD, 1)</f>
        <v>0</v>
      </c>
      <c r="AM26" s="2">
        <f>COUNTIFS('BA History S3'!$B:$B,$A$26,'BA History S3'!AE:AE, 1)</f>
        <v>0</v>
      </c>
      <c r="AN26" s="2">
        <f>COUNTIFS('BA History S3'!$B:$B,$A$26,'BA History S3'!AF:AF, 1)</f>
        <v>0</v>
      </c>
      <c r="AO26" s="2">
        <f>COUNTIFS('BA History S3'!$B:$B,$A$26,'BA History S3'!AG:AG, 1)</f>
        <v>0</v>
      </c>
      <c r="AP26" s="2">
        <f>COUNTIFS('BA History S3'!$B:$B,$A$26,'BA History S3'!AH:AH, 1)</f>
        <v>0</v>
      </c>
      <c r="AQ26" s="2">
        <f>COUNTIFS('BA History S3'!$B:$B,$A$26,'BA History S3'!AI:AI, 1)</f>
        <v>0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196</v>
      </c>
      <c r="B27" s="1" t="s">
        <v>70</v>
      </c>
      <c r="C27" s="2" t="s">
        <v>70</v>
      </c>
      <c r="G27" s="12">
        <f>SUMIFS('BA History S3'!C:C,'BA History S3'!B:B,A27)</f>
        <v>5</v>
      </c>
      <c r="H27" s="27">
        <f>AVERAGEIFS('BA History S3'!C:C,'BA History S3'!B:B,A27)</f>
        <v>5</v>
      </c>
      <c r="I27" s="13">
        <f t="array" ref="I27">MAX(IF('BA History S3'!B:B=A27, 'BA History S3'!C:C))</f>
        <v>5</v>
      </c>
      <c r="J27" s="12">
        <f>COUNTIFS('BA History S3'!B:B,A27,'BA History S3'!D:D, 1)</f>
        <v>1</v>
      </c>
      <c r="K27" s="2">
        <f>COUNTIFS('BA History S3'!B:B,A27,'BA History S3'!D:D, 0)</f>
        <v>0</v>
      </c>
      <c r="L27" s="33">
        <f>LOOKUP(2, 1/('BA History S3'!$B:$B=A27), 'BA History S3'!$AO:$AO)</f>
        <v>1</v>
      </c>
      <c r="M27" s="12">
        <f>SUMIFS('BA History S3'!F:F,'BA History S3'!B:B,A27)</f>
        <v>3</v>
      </c>
      <c r="N27" s="2">
        <f>SUMIFS('BA History S3'!E:E,'BA History S3'!B:B,A27)-M27</f>
        <v>2</v>
      </c>
      <c r="O27" s="33">
        <f>LOOKUP(2, 1/('BA History S3'!$B:$B=A27), 'BA History S3'!$AM:$AM)</f>
        <v>0.6</v>
      </c>
      <c r="P27" s="12">
        <f>SUMIFS('BA History S3'!H:H,'BA History S3'!B:B,A27)</f>
        <v>12</v>
      </c>
      <c r="Q27" s="2">
        <f>SUMIFS('BA History S3'!G:G,'BA History S3'!B:B,A27)-P27</f>
        <v>12</v>
      </c>
      <c r="R27" s="43">
        <f>LOOKUP(2, 1/('BA History S3'!$B:$B=A27), 'BA History S3'!$AN:$AN)</f>
        <v>0.5</v>
      </c>
      <c r="S27" s="2">
        <f>COUNTIFS('BA History S3'!$B:$B,$A$27,'BA History S3'!K:K, 1)</f>
        <v>0</v>
      </c>
      <c r="T27" s="2">
        <f>COUNTIFS('BA History S3'!$B:$B,$A$27,'BA History S3'!L:L, 1)</f>
        <v>0</v>
      </c>
      <c r="U27" s="2">
        <f>COUNTIFS('BA History S3'!$B:$B,$A$27,'BA History S3'!M:M, 1)</f>
        <v>1</v>
      </c>
      <c r="V27" s="2">
        <f>COUNTIFS('BA History S3'!$B:$B,$A$27,'BA History S3'!N:N, 1)</f>
        <v>1</v>
      </c>
      <c r="W27" s="2">
        <f>COUNTIFS('BA History S3'!$B:$B,$A$27,'BA History S3'!O:O, 1)</f>
        <v>0</v>
      </c>
      <c r="X27" s="2">
        <f>COUNTIFS('BA History S3'!$B:$B,$A$27,'BA History S3'!P:P, 1)</f>
        <v>0</v>
      </c>
      <c r="Y27" s="2">
        <f>COUNTIFS('BA History S3'!$B:$B,$A$27,'BA History S3'!Q:Q, 1)</f>
        <v>0</v>
      </c>
      <c r="Z27" s="2">
        <f>COUNTIFS('BA History S3'!$B:$B,$A$27,'BA History S3'!R:R, 1)</f>
        <v>0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0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0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0</v>
      </c>
      <c r="AL27" s="2">
        <f>COUNTIFS('BA History S3'!$B:$B,$A$27,'BA History S3'!AD:AD, 1)</f>
        <v>0</v>
      </c>
      <c r="AM27" s="2">
        <f>COUNTIFS('BA History S3'!$B:$B,$A$27,'BA History S3'!AE:AE, 1)</f>
        <v>0</v>
      </c>
      <c r="AN27" s="2">
        <f>COUNTIFS('BA History S3'!$B:$B,$A$27,'BA History S3'!AF:AF, 1)</f>
        <v>0</v>
      </c>
      <c r="AO27" s="2">
        <f>COUNTIFS('BA History S3'!$B:$B,$A$27,'BA History S3'!AG:AG, 1)</f>
        <v>1</v>
      </c>
      <c r="AP27" s="2">
        <f>COUNTIFS('BA History S3'!$B:$B,$A$27,'BA History S3'!AH:AH, 1)</f>
        <v>0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113</v>
      </c>
      <c r="B28" s="1" t="s">
        <v>70</v>
      </c>
      <c r="C28" s="2" t="s">
        <v>70</v>
      </c>
      <c r="D28" s="1">
        <v>3</v>
      </c>
      <c r="E28" s="1">
        <v>1</v>
      </c>
      <c r="G28" s="12">
        <f>SUMIFS('BA History S3'!C:C,'BA History S3'!B:B,A28)</f>
        <v>310</v>
      </c>
      <c r="H28" s="27">
        <f>AVERAGEIFS('BA History S3'!C:C,'BA History S3'!B:B,A28)</f>
        <v>20.666666666666668</v>
      </c>
      <c r="I28" s="13">
        <f t="array" ref="I28">MAX(IF('BA History S3'!B:B=A28, 'BA History S3'!C:C))</f>
        <v>34</v>
      </c>
      <c r="J28" s="12">
        <f>COUNTIFS('BA History S3'!B:B,A28,'BA History S3'!D:D, 1)</f>
        <v>9</v>
      </c>
      <c r="K28" s="2">
        <f>COUNTIFS('BA History S3'!B:B,A28,'BA History S3'!D:D, 0)</f>
        <v>6</v>
      </c>
      <c r="L28" s="33">
        <f>LOOKUP(2, 1/('BA History S3'!$B:$B=A28), 'BA History S3'!$AO:$AO)</f>
        <v>0.6</v>
      </c>
      <c r="M28" s="12">
        <f>SUMIFS('BA History S3'!F:F,'BA History S3'!B:B,A28)</f>
        <v>33</v>
      </c>
      <c r="N28" s="2">
        <f>SUMIFS('BA History S3'!E:E,'BA History S3'!B:B,A28)-M28</f>
        <v>25</v>
      </c>
      <c r="O28" s="33">
        <f>LOOKUP(2, 1/('BA History S3'!$B:$B=A28), 'BA History S3'!$AM:$AM)</f>
        <v>0.59</v>
      </c>
      <c r="P28" s="12">
        <f>SUMIFS('BA History S3'!H:H,'BA History S3'!B:B,A28)</f>
        <v>124</v>
      </c>
      <c r="Q28" s="2">
        <f>SUMIFS('BA History S3'!G:G,'BA History S3'!B:B,A28)-P28</f>
        <v>111</v>
      </c>
      <c r="R28" s="43">
        <f>LOOKUP(2, 1/('BA History S3'!$B:$B=A28), 'BA History S3'!$AN:$AN)</f>
        <v>0.53933333333333333</v>
      </c>
      <c r="S28" s="2">
        <f>COUNTIFS('BA History S3'!$B:$B,$A$28,'BA History S3'!K:K, 1)</f>
        <v>2</v>
      </c>
      <c r="T28" s="2">
        <f>COUNTIFS('BA History S3'!$B:$B,$A$28,'BA History S3'!L:L, 1)</f>
        <v>0</v>
      </c>
      <c r="U28" s="2">
        <f>COUNTIFS('BA History S3'!$B:$B,$A$28,'BA History S3'!M:M, 1)</f>
        <v>3</v>
      </c>
      <c r="V28" s="2">
        <f>COUNTIFS('BA History S3'!$B:$B,$A$28,'BA History S3'!N:N, 1)</f>
        <v>6</v>
      </c>
      <c r="W28" s="2">
        <f>COUNTIFS('BA History S3'!$B:$B,$A$28,'BA History S3'!O:O, 1)</f>
        <v>1</v>
      </c>
      <c r="X28" s="2">
        <f>COUNTIFS('BA History S3'!$B:$B,$A$28,'BA History S3'!P:P, 1)</f>
        <v>1</v>
      </c>
      <c r="Y28" s="2">
        <f>COUNTIFS('BA History S3'!$B:$B,$A$28,'BA History S3'!Q:Q, 1)</f>
        <v>2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1</v>
      </c>
      <c r="AE28" s="2">
        <f>COUNTIFS('BA History S3'!$B:$B,$A$28,'BA History S3'!W:W, 1)</f>
        <v>0</v>
      </c>
      <c r="AF28" s="2">
        <f>COUNTIFS('BA History S3'!$B:$B,$A$28,'BA History S3'!X:X, 1)</f>
        <v>1</v>
      </c>
      <c r="AG28" s="2">
        <f>COUNTIFS('BA History S3'!$B:$B,$A$28,'BA History S3'!Y:Y, 1)</f>
        <v>0</v>
      </c>
      <c r="AH28" s="2">
        <f>COUNTIFS('BA History S3'!$B:$B,$A$28,'BA History S3'!Z:Z, 1)</f>
        <v>4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3</v>
      </c>
      <c r="AL28" s="2">
        <f>COUNTIFS('BA History S3'!$B:$B,$A$28,'BA History S3'!AD:AD, 1)</f>
        <v>0</v>
      </c>
      <c r="AM28" s="2">
        <f>COUNTIFS('BA History S3'!$B:$B,$A$28,'BA History S3'!AE:AE, 1)</f>
        <v>1</v>
      </c>
      <c r="AN28" s="2">
        <f>COUNTIFS('BA History S3'!$B:$B,$A$28,'BA History S3'!AF:AF, 1)</f>
        <v>2</v>
      </c>
      <c r="AO28" s="2">
        <f>COUNTIFS('BA History S3'!$B:$B,$A$28,'BA History S3'!AG:AG, 1)</f>
        <v>0</v>
      </c>
      <c r="AP28" s="2">
        <f>COUNTIFS('BA History S3'!$B:$B,$A$28,'BA History S3'!AH:AH, 1)</f>
        <v>3</v>
      </c>
      <c r="AQ28" s="2">
        <f>COUNTIFS('BA History S3'!$B:$B,$A$28,'BA History S3'!AI:AI, 1)</f>
        <v>3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256</v>
      </c>
      <c r="B29" s="1" t="s">
        <v>70</v>
      </c>
      <c r="C29" s="2" t="s">
        <v>70</v>
      </c>
      <c r="G29" s="12">
        <f>SUMIFS('BA History S3'!C:C,'BA History S3'!B:B,A29)</f>
        <v>20</v>
      </c>
      <c r="H29" s="27">
        <f>AVERAGEIFS('BA History S3'!C:C,'BA History S3'!B:B,A29)</f>
        <v>20</v>
      </c>
      <c r="I29" s="13">
        <f t="array" ref="I29">MAX(IF('BA History S3'!B:B=A29, 'BA History S3'!C:C))</f>
        <v>20</v>
      </c>
      <c r="J29" s="12">
        <f>COUNTIFS('BA History S3'!B:B,A29,'BA History S3'!D:D, 1)</f>
        <v>0</v>
      </c>
      <c r="K29" s="2">
        <f>COUNTIFS('BA History S3'!B:B,A29,'BA History S3'!D:D, 0)</f>
        <v>1</v>
      </c>
      <c r="L29" s="33">
        <f>LOOKUP(2, 1/('BA History S3'!$B:$B=A29), 'BA History S3'!$AO:$AO)</f>
        <v>0</v>
      </c>
      <c r="M29" s="12">
        <f>SUMIFS('BA History S3'!F:F,'BA History S3'!B:B,A29)</f>
        <v>1</v>
      </c>
      <c r="N29" s="2">
        <f>SUMIFS('BA History S3'!E:E,'BA History S3'!B:B,A29)-M29</f>
        <v>3</v>
      </c>
      <c r="O29" s="33">
        <f>LOOKUP(2, 1/('BA History S3'!$B:$B=A29), 'BA History S3'!$AM:$AM)</f>
        <v>0.25</v>
      </c>
      <c r="P29" s="12">
        <f>SUMIFS('BA History S3'!H:H,'BA History S3'!B:B,A29)</f>
        <v>9</v>
      </c>
      <c r="Q29" s="2">
        <f>SUMIFS('BA History S3'!G:G,'BA History S3'!B:B,A29)-P29</f>
        <v>11</v>
      </c>
      <c r="R29" s="43">
        <f>LOOKUP(2, 1/('BA History S3'!$B:$B=A29), 'BA History S3'!$AN:$AN)</f>
        <v>0.45</v>
      </c>
      <c r="S29" s="2">
        <f>COUNTIFS('BA History S3'!$B:$B,$A$29,'BA History S3'!K:K, 1)</f>
        <v>0</v>
      </c>
      <c r="T29" s="2">
        <f>COUNTIFS('BA History S3'!$B:$B,$A$29,'BA History S3'!L:L, 1)</f>
        <v>0</v>
      </c>
      <c r="U29" s="2">
        <f>COUNTIFS('BA History S3'!$B:$B,$A$29,'BA History S3'!M:M, 1)</f>
        <v>0</v>
      </c>
      <c r="V29" s="2">
        <f>COUNTIFS('BA History S3'!$B:$B,$A$29,'BA History S3'!N:N, 1)</f>
        <v>0</v>
      </c>
      <c r="W29" s="2">
        <f>COUNTIFS('BA History S3'!$B:$B,$A$29,'BA History S3'!O:O, 1)</f>
        <v>0</v>
      </c>
      <c r="X29" s="2">
        <f>COUNTIFS('BA History S3'!$B:$B,$A$29,'BA History S3'!P:P, 1)</f>
        <v>0</v>
      </c>
      <c r="Y29" s="2">
        <f>COUNTIFS('BA History S3'!$B:$B,$A$29,'BA History S3'!Q:Q, 1)</f>
        <v>0</v>
      </c>
      <c r="Z29" s="2">
        <f>COUNTIFS('BA History S3'!$B:$B,$A$29,'BA History S3'!R:R, 1)</f>
        <v>0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0</v>
      </c>
      <c r="AE29" s="2">
        <f>COUNTIFS('BA History S3'!$B:$B,$A$29,'BA History S3'!W:W, 1)</f>
        <v>1</v>
      </c>
      <c r="AF29" s="2">
        <f>COUNTIFS('BA History S3'!$B:$B,$A$29,'BA History S3'!X:X, 1)</f>
        <v>0</v>
      </c>
      <c r="AG29" s="2">
        <f>COUNTIFS('BA History S3'!$B:$B,$A$29,'BA History S3'!Y:Y, 1)</f>
        <v>0</v>
      </c>
      <c r="AH29" s="2">
        <f>COUNTIFS('BA History S3'!$B:$B,$A$29,'BA History S3'!Z:Z, 1)</f>
        <v>0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0</v>
      </c>
      <c r="AL29" s="2">
        <f>COUNTIFS('BA History S3'!$B:$B,$A$29,'BA History S3'!AD:AD, 1)</f>
        <v>0</v>
      </c>
      <c r="AM29" s="2">
        <f>COUNTIFS('BA History S3'!$B:$B,$A$29,'BA History S3'!AE:AE, 1)</f>
        <v>0</v>
      </c>
      <c r="AN29" s="2">
        <f>COUNTIFS('BA History S3'!$B:$B,$A$29,'BA History S3'!AF:AF, 1)</f>
        <v>0</v>
      </c>
      <c r="AO29" s="2">
        <f>COUNTIFS('BA History S3'!$B:$B,$A$29,'BA History S3'!AG:AG, 1)</f>
        <v>0</v>
      </c>
      <c r="AP29" s="2">
        <f>COUNTIFS('BA History S3'!$B:$B,$A$29,'BA History S3'!AH:AH, 1)</f>
        <v>0</v>
      </c>
      <c r="AQ29" s="2">
        <f>COUNTIFS('BA History S3'!$B:$B,$A$29,'BA History S3'!AI:AI, 1)</f>
        <v>0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x14ac:dyDescent="0.25">
      <c r="A30" s="2" t="s">
        <v>34</v>
      </c>
      <c r="B30" s="1" t="s">
        <v>70</v>
      </c>
      <c r="C30" s="2" t="s">
        <v>70</v>
      </c>
      <c r="E30" s="1">
        <v>1</v>
      </c>
      <c r="G30" s="12">
        <f>SUMIFS('BA History S3'!C:C,'BA History S3'!B:B,A30)</f>
        <v>75</v>
      </c>
      <c r="H30" s="27">
        <f>AVERAGEIFS('BA History S3'!C:C,'BA History S3'!B:B,A30)</f>
        <v>18.75</v>
      </c>
      <c r="I30" s="13">
        <f t="array" ref="I30">MAX(IF('BA History S3'!B:B=A30, 'BA History S3'!C:C))</f>
        <v>24</v>
      </c>
      <c r="J30" s="12">
        <f>COUNTIFS('BA History S3'!B:B,A30,'BA History S3'!D:D, 1)</f>
        <v>1</v>
      </c>
      <c r="K30" s="2">
        <f>COUNTIFS('BA History S3'!B:B,A30,'BA History S3'!D:D, 0)</f>
        <v>3</v>
      </c>
      <c r="L30" s="33">
        <f>LOOKUP(2, 1/('BA History S3'!$B:$B=A30), 'BA History S3'!$AO:$AO)</f>
        <v>0.25</v>
      </c>
      <c r="M30" s="12">
        <f>SUMIFS('BA History S3'!F:F,'BA History S3'!B:B,A30)</f>
        <v>7</v>
      </c>
      <c r="N30" s="2">
        <f>SUMIFS('BA History S3'!E:E,'BA History S3'!B:B,A30)-M30</f>
        <v>11</v>
      </c>
      <c r="O30" s="33">
        <f>LOOKUP(2, 1/('BA History S3'!$B:$B=A30), 'BA History S3'!$AM:$AM)</f>
        <v>0.375</v>
      </c>
      <c r="P30" s="12">
        <f>SUMIFS('BA History S3'!H:H,'BA History S3'!B:B,A30)</f>
        <v>34</v>
      </c>
      <c r="Q30" s="2">
        <f>SUMIFS('BA History S3'!G:G,'BA History S3'!B:B,A30)-P30</f>
        <v>37</v>
      </c>
      <c r="R30" s="43">
        <f>LOOKUP(2, 1/('BA History S3'!$B:$B=A30), 'BA History S3'!$AN:$AN)</f>
        <v>0.47250000000000003</v>
      </c>
      <c r="S30" s="2">
        <f>COUNTIFS('BA History S3'!$B:$B,$A$30,'BA History S3'!K:K, 1)</f>
        <v>0</v>
      </c>
      <c r="T30" s="2">
        <f>COUNTIFS('BA History S3'!$B:$B,$A$30,'BA History S3'!L:L, 1)</f>
        <v>1</v>
      </c>
      <c r="U30" s="2">
        <f>COUNTIFS('BA History S3'!$B:$B,$A$30,'BA History S3'!M:M, 1)</f>
        <v>1</v>
      </c>
      <c r="V30" s="2">
        <f>COUNTIFS('BA History S3'!$B:$B,$A$30,'BA History S3'!N:N, 1)</f>
        <v>1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0</v>
      </c>
      <c r="AF30" s="2">
        <f>COUNTIFS('BA History S3'!$B:$B,$A$30,'BA History S3'!X:X, 1)</f>
        <v>1</v>
      </c>
      <c r="AG30" s="2">
        <f>COUNTIFS('BA History S3'!$B:$B,$A$30,'BA History S3'!Y:Y, 1)</f>
        <v>0</v>
      </c>
      <c r="AH30" s="2">
        <f>COUNTIFS('BA History S3'!$B:$B,$A$30,'BA History S3'!Z:Z, 1)</f>
        <v>1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1</v>
      </c>
      <c r="AO30" s="2">
        <f>COUNTIFS('BA History S3'!$B:$B,$A$30,'BA History S3'!AG:AG, 1)</f>
        <v>0</v>
      </c>
      <c r="AP30" s="2">
        <f>COUNTIFS('BA History S3'!$B:$B,$A$30,'BA History S3'!AH:AH, 1)</f>
        <v>0</v>
      </c>
      <c r="AQ30" s="2">
        <f>COUNTIFS('BA History S3'!$B:$B,$A$30,'BA History S3'!AI:AI, 1)</f>
        <v>1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119</v>
      </c>
      <c r="B31" s="2" t="s">
        <v>54</v>
      </c>
      <c r="C31" s="2" t="s">
        <v>70</v>
      </c>
      <c r="D31" s="2"/>
      <c r="E31" s="2">
        <v>1</v>
      </c>
      <c r="F31" s="2"/>
      <c r="G31" s="12">
        <f>SUMIFS('BA History S3'!C:C,'BA History S3'!B:B,A31)</f>
        <v>206</v>
      </c>
      <c r="H31" s="27">
        <f>AVERAGEIFS('BA History S3'!C:C,'BA History S3'!B:B,A31)</f>
        <v>18.727272727272727</v>
      </c>
      <c r="I31" s="13">
        <f t="array" ref="I31">MAX(IF('BA History S3'!B:B=A31, 'BA History S3'!C:C))</f>
        <v>30</v>
      </c>
      <c r="J31" s="12">
        <f>COUNTIFS('BA History S3'!B:B,A31,'BA History S3'!D:D, 1)</f>
        <v>7</v>
      </c>
      <c r="K31" s="2">
        <f>COUNTIFS('BA History S3'!B:B,A31,'BA History S3'!D:D, 0)</f>
        <v>4</v>
      </c>
      <c r="L31" s="33">
        <f>LOOKUP(2, 1/('BA History S3'!$B:$B=A31), 'BA History S3'!$AO:$AO)</f>
        <v>0.63636363636363635</v>
      </c>
      <c r="M31" s="12">
        <f>SUMIFS('BA History S3'!F:F,'BA History S3'!B:B,A31)</f>
        <v>27</v>
      </c>
      <c r="N31" s="2">
        <f>SUMIFS('BA History S3'!E:E,'BA History S3'!B:B,A31)-M31</f>
        <v>16</v>
      </c>
      <c r="O31" s="33">
        <f>LOOKUP(2, 1/('BA History S3'!$B:$B=A31), 'BA History S3'!$AM:$AM)</f>
        <v>0.66363636363636369</v>
      </c>
      <c r="P31" s="12">
        <f>SUMIFS('BA History S3'!H:H,'BA History S3'!B:B,A31)</f>
        <v>102</v>
      </c>
      <c r="Q31" s="2">
        <f>SUMIFS('BA History S3'!G:G,'BA History S3'!B:B,A31)-P31</f>
        <v>77</v>
      </c>
      <c r="R31" s="43">
        <f>LOOKUP(2, 1/('BA History S3'!$B:$B=A31), 'BA History S3'!$AN:$AN)</f>
        <v>0.5945454545454546</v>
      </c>
      <c r="S31" s="2">
        <f>COUNTIFS('BA History S3'!$B:$B,$A$31,'BA History S3'!K:K, 1)</f>
        <v>1</v>
      </c>
      <c r="T31" s="2">
        <f>COUNTIFS('BA History S3'!$B:$B,$A$31,'BA History S3'!L:L, 1)</f>
        <v>0</v>
      </c>
      <c r="U31" s="2">
        <f>COUNTIFS('BA History S3'!$B:$B,$A$31,'BA History S3'!M:M, 1)</f>
        <v>3</v>
      </c>
      <c r="V31" s="2">
        <f>COUNTIFS('BA History S3'!$B:$B,$A$31,'BA History S3'!N:N, 1)</f>
        <v>4</v>
      </c>
      <c r="W31" s="2">
        <f>COUNTIFS('BA History S3'!$B:$B,$A$31,'BA History S3'!O:O, 1)</f>
        <v>0</v>
      </c>
      <c r="X31" s="2">
        <f>COUNTIFS('BA History S3'!$B:$B,$A$31,'BA History S3'!P:P, 1)</f>
        <v>0</v>
      </c>
      <c r="Y31" s="2">
        <f>COUNTIFS('BA History S3'!$B:$B,$A$31,'BA History S3'!Q:Q, 1)</f>
        <v>0</v>
      </c>
      <c r="Z31" s="2">
        <f>COUNTIFS('BA History S3'!$B:$B,$A$31,'BA History S3'!R:R, 1)</f>
        <v>0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2</v>
      </c>
      <c r="AF31" s="2">
        <f>COUNTIFS('BA History S3'!$B:$B,$A$31,'BA History S3'!X:X, 1)</f>
        <v>1</v>
      </c>
      <c r="AG31" s="2">
        <f>COUNTIFS('BA History S3'!$B:$B,$A$31,'BA History S3'!Y:Y, 1)</f>
        <v>0</v>
      </c>
      <c r="AH31" s="2">
        <f>COUNTIFS('BA History S3'!$B:$B,$A$31,'BA History S3'!Z:Z, 1)</f>
        <v>1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2</v>
      </c>
      <c r="AL31" s="2">
        <f>COUNTIFS('BA History S3'!$B:$B,$A$31,'BA History S3'!AD:AD, 1)</f>
        <v>1</v>
      </c>
      <c r="AM31" s="2">
        <f>COUNTIFS('BA History S3'!$B:$B,$A$31,'BA History S3'!AE:AE, 1)</f>
        <v>0</v>
      </c>
      <c r="AN31" s="2">
        <f>COUNTIFS('BA History S3'!$B:$B,$A$31,'BA History S3'!AF:AF, 1)</f>
        <v>3</v>
      </c>
      <c r="AO31" s="2">
        <f>COUNTIFS('BA History S3'!$B:$B,$A$31,'BA History S3'!AG:AG, 1)</f>
        <v>0</v>
      </c>
      <c r="AP31" s="2">
        <f>COUNTIFS('BA History S3'!$B:$B,$A$31,'BA History S3'!AH:AH, 1)</f>
        <v>4</v>
      </c>
      <c r="AQ31" s="2">
        <f>COUNTIFS('BA History S3'!$B:$B,$A$31,'BA History S3'!AI:AI, 1)</f>
        <v>4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15</v>
      </c>
      <c r="B32" s="2" t="s">
        <v>70</v>
      </c>
      <c r="C32" s="2" t="s">
        <v>70</v>
      </c>
      <c r="D32" s="2">
        <v>1</v>
      </c>
      <c r="E32" s="2"/>
      <c r="F32" s="2"/>
      <c r="G32" s="12">
        <f>SUMIFS('BA History S3'!C:C,'BA History S3'!B:B,A32)</f>
        <v>61</v>
      </c>
      <c r="H32" s="27">
        <f>AVERAGEIFS('BA History S3'!C:C,'BA History S3'!B:B,A32)</f>
        <v>20.333333333333332</v>
      </c>
      <c r="I32" s="13">
        <f t="array" ref="I32">MAX(IF('BA History S3'!B:B=A32, 'BA History S3'!C:C))</f>
        <v>28</v>
      </c>
      <c r="J32" s="12">
        <f>COUNTIFS('BA History S3'!B:B,A32,'BA History S3'!D:D, 1)</f>
        <v>2</v>
      </c>
      <c r="K32" s="2">
        <f>COUNTIFS('BA History S3'!B:B,A32,'BA History S3'!D:D, 0)</f>
        <v>1</v>
      </c>
      <c r="L32" s="33">
        <f>LOOKUP(2, 1/('BA History S3'!$B:$B=A32), 'BA History S3'!$AO:$AO)</f>
        <v>0.66666666666666663</v>
      </c>
      <c r="M32" s="12">
        <f>SUMIFS('BA History S3'!F:F,'BA History S3'!B:B,A32)</f>
        <v>7</v>
      </c>
      <c r="N32" s="2">
        <f>SUMIFS('BA History S3'!E:E,'BA History S3'!B:B,A32)-M32</f>
        <v>5</v>
      </c>
      <c r="O32" s="33">
        <f>LOOKUP(2, 1/('BA History S3'!$B:$B=A32), 'BA History S3'!$AM:$AM)</f>
        <v>0.58333333333333337</v>
      </c>
      <c r="P32" s="12">
        <f>SUMIFS('BA History S3'!H:H,'BA History S3'!B:B,A32)</f>
        <v>26</v>
      </c>
      <c r="Q32" s="2">
        <f>SUMIFS('BA History S3'!G:G,'BA History S3'!B:B,A32)-P32</f>
        <v>24</v>
      </c>
      <c r="R32" s="43">
        <f>LOOKUP(2, 1/('BA History S3'!$B:$B=A32), 'BA History S3'!$AN:$AN)</f>
        <v>0.51333333333333331</v>
      </c>
      <c r="S32" s="2">
        <f>COUNTIFS('BA History S3'!$B:$B,$A$32,'BA History S3'!K:K, 1)</f>
        <v>0</v>
      </c>
      <c r="T32" s="2">
        <f>COUNTIFS('BA History S3'!$B:$B,$A$32,'BA History S3'!L:L, 1)</f>
        <v>0</v>
      </c>
      <c r="U32" s="2">
        <f>COUNTIFS('BA History S3'!$B:$B,$A$32,'BA History S3'!M:M, 1)</f>
        <v>1</v>
      </c>
      <c r="V32" s="2">
        <f>COUNTIFS('BA History S3'!$B:$B,$A$32,'BA History S3'!N:N, 1)</f>
        <v>2</v>
      </c>
      <c r="W32" s="2">
        <f>COUNTIFS('BA History S3'!$B:$B,$A$32,'BA History S3'!O:O, 1)</f>
        <v>0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0</v>
      </c>
      <c r="AE32" s="2">
        <f>COUNTIFS('BA History S3'!$B:$B,$A$32,'BA History S3'!W:W, 1)</f>
        <v>0</v>
      </c>
      <c r="AF32" s="2">
        <f>COUNTIFS('BA History S3'!$B:$B,$A$32,'BA History S3'!X:X, 1)</f>
        <v>0</v>
      </c>
      <c r="AG32" s="2">
        <f>COUNTIFS('BA History S3'!$B:$B,$A$32,'BA History S3'!Y:Y, 1)</f>
        <v>0</v>
      </c>
      <c r="AH32" s="2">
        <f>COUNTIFS('BA History S3'!$B:$B,$A$32,'BA History S3'!Z:Z, 1)</f>
        <v>0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2</v>
      </c>
      <c r="AL32" s="2">
        <f>COUNTIFS('BA History S3'!$B:$B,$A$32,'BA History S3'!AD:AD, 1)</f>
        <v>0</v>
      </c>
      <c r="AM32" s="2">
        <f>COUNTIFS('BA History S3'!$B:$B,$A$32,'BA History S3'!AE:AE, 1)</f>
        <v>0</v>
      </c>
      <c r="AN32" s="2">
        <f>COUNTIFS('BA History S3'!$B:$B,$A$32,'BA History S3'!AF:AF, 1)</f>
        <v>1</v>
      </c>
      <c r="AO32" s="2">
        <f>COUNTIFS('BA History S3'!$B:$B,$A$32,'BA History S3'!AG:AG, 1)</f>
        <v>0</v>
      </c>
      <c r="AP32" s="2">
        <f>COUNTIFS('BA History S3'!$B:$B,$A$32,'BA History S3'!AH:AH, 1)</f>
        <v>1</v>
      </c>
      <c r="AQ32" s="2">
        <f>COUNTIFS('BA History S3'!$B:$B,$A$32,'BA History S3'!AI:AI, 1)</f>
        <v>0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249</v>
      </c>
      <c r="B33" s="2" t="s">
        <v>70</v>
      </c>
      <c r="C33" s="2" t="s">
        <v>70</v>
      </c>
      <c r="D33" s="2"/>
      <c r="E33" s="2"/>
      <c r="F33" s="2"/>
      <c r="G33" s="12">
        <f>SUMIFS('BA History S3'!C:C,'BA History S3'!B:B,A33)</f>
        <v>14</v>
      </c>
      <c r="H33" s="27">
        <f>AVERAGEIFS('BA History S3'!C:C,'BA History S3'!B:B,A33)</f>
        <v>7</v>
      </c>
      <c r="I33" s="13">
        <f t="array" ref="I33">MAX(IF('BA History S3'!B:B=A33, 'BA History S3'!C:C))</f>
        <v>8</v>
      </c>
      <c r="J33" s="12">
        <f>COUNTIFS('BA History S3'!B:B,A33,'BA History S3'!D:D, 1)</f>
        <v>1</v>
      </c>
      <c r="K33" s="2">
        <f>COUNTIFS('BA History S3'!B:B,A33,'BA History S3'!D:D, 0)</f>
        <v>1</v>
      </c>
      <c r="L33" s="33">
        <f>LOOKUP(2, 1/('BA History S3'!$B:$B=A33), 'BA History S3'!$AO:$AO)</f>
        <v>0.5</v>
      </c>
      <c r="M33" s="12">
        <f>SUMIFS('BA History S3'!F:F,'BA History S3'!B:B,A33)</f>
        <v>3</v>
      </c>
      <c r="N33" s="2">
        <f>SUMIFS('BA History S3'!E:E,'BA History S3'!B:B,A33)-M33</f>
        <v>4</v>
      </c>
      <c r="O33" s="33">
        <f>LOOKUP(2, 1/('BA History S3'!$B:$B=A33), 'BA History S3'!$AM:$AM)</f>
        <v>0.375</v>
      </c>
      <c r="P33" s="12">
        <f>SUMIFS('BA History S3'!H:H,'BA History S3'!B:B,A33)</f>
        <v>12</v>
      </c>
      <c r="Q33" s="2">
        <f>SUMIFS('BA History S3'!G:G,'BA History S3'!B:B,A33)-P33</f>
        <v>14</v>
      </c>
      <c r="R33" s="43">
        <f>LOOKUP(2, 1/('BA History S3'!$B:$B=A33), 'BA History S3'!$AN:$AN)</f>
        <v>0.44500000000000001</v>
      </c>
      <c r="S33" s="2">
        <f>COUNTIFS('BA History S3'!$B:$B,$A$33,'BA History S3'!K:K, 1)</f>
        <v>0</v>
      </c>
      <c r="T33" s="2">
        <f>COUNTIFS('BA History S3'!$B:$B,$A$33,'BA History S3'!L:L, 1)</f>
        <v>0</v>
      </c>
      <c r="U33" s="2">
        <f>COUNTIFS('BA History S3'!$B:$B,$A$33,'BA History S3'!M:M, 1)</f>
        <v>0</v>
      </c>
      <c r="V33" s="2">
        <f>COUNTIFS('BA History S3'!$B:$B,$A$33,'BA History S3'!N:N, 1)</f>
        <v>1</v>
      </c>
      <c r="W33" s="2">
        <f>COUNTIFS('BA History S3'!$B:$B,$A$33,'BA History S3'!O:O, 1)</f>
        <v>1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0</v>
      </c>
      <c r="AE33" s="2">
        <f>COUNTIFS('BA History S3'!$B:$B,$A$33,'BA History S3'!W:W, 1)</f>
        <v>0</v>
      </c>
      <c r="AF33" s="2">
        <f>COUNTIFS('BA History S3'!$B:$B,$A$33,'BA History S3'!X:X, 1)</f>
        <v>0</v>
      </c>
      <c r="AG33" s="2">
        <f>COUNTIFS('BA History S3'!$B:$B,$A$33,'BA History S3'!Y:Y, 1)</f>
        <v>0</v>
      </c>
      <c r="AH33" s="2">
        <f>COUNTIFS('BA History S3'!$B:$B,$A$33,'BA History S3'!Z:Z, 1)</f>
        <v>1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0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0</v>
      </c>
      <c r="AO33" s="2">
        <f>COUNTIFS('BA History S3'!$B:$B,$A$33,'BA History S3'!AG:AG, 1)</f>
        <v>0</v>
      </c>
      <c r="AP33" s="2">
        <f>COUNTIFS('BA History S3'!$B:$B,$A$33,'BA History S3'!AH:AH, 1)</f>
        <v>0</v>
      </c>
      <c r="AQ33" s="2">
        <f>COUNTIFS('BA History S3'!$B:$B,$A$33,'BA History S3'!AI:AI, 1)</f>
        <v>0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253</v>
      </c>
      <c r="B34" s="2" t="s">
        <v>70</v>
      </c>
      <c r="C34" s="2" t="s">
        <v>70</v>
      </c>
      <c r="D34" s="2"/>
      <c r="E34" s="2"/>
      <c r="F34" s="2"/>
      <c r="G34" s="12">
        <f>SUMIFS('BA History S3'!C:C,'BA History S3'!B:B,A34)</f>
        <v>149</v>
      </c>
      <c r="H34" s="27">
        <f>AVERAGEIFS('BA History S3'!C:C,'BA History S3'!B:B,A34)</f>
        <v>8.764705882352942</v>
      </c>
      <c r="I34" s="13">
        <f t="array" ref="I34">MAX(IF('BA History S3'!B:B=A34, 'BA History S3'!C:C))</f>
        <v>25</v>
      </c>
      <c r="J34" s="12">
        <f>COUNTIFS('BA History S3'!B:B,A34,'BA History S3'!D:D, 1)</f>
        <v>4</v>
      </c>
      <c r="K34" s="2">
        <f>COUNTIFS('BA History S3'!B:B,A34,'BA History S3'!D:D, 0)</f>
        <v>13</v>
      </c>
      <c r="L34" s="33">
        <f>LOOKUP(2, 1/('BA History S3'!$B:$B=A34), 'BA History S3'!$AO:$AO)</f>
        <v>0.23529411764705882</v>
      </c>
      <c r="M34" s="12">
        <f>SUMIFS('BA History S3'!F:F,'BA History S3'!B:B,A34)</f>
        <v>23</v>
      </c>
      <c r="N34" s="2">
        <f>SUMIFS('BA History S3'!E:E,'BA History S3'!B:B,A34)-M34</f>
        <v>43</v>
      </c>
      <c r="O34" s="33">
        <f>LOOKUP(2, 1/('BA History S3'!$B:$B=A34), 'BA History S3'!$AM:$AM)</f>
        <v>0.33235294117647063</v>
      </c>
      <c r="P34" s="12">
        <f>SUMIFS('BA History S3'!H:H,'BA History S3'!B:B,A34)</f>
        <v>113</v>
      </c>
      <c r="Q34" s="2">
        <f>SUMIFS('BA History S3'!G:G,'BA History S3'!B:B,A34)-P34</f>
        <v>158</v>
      </c>
      <c r="R34" s="43">
        <f>LOOKUP(2, 1/('BA History S3'!$B:$B=A34), 'BA History S3'!$AN:$AN)</f>
        <v>0.4088235294117647</v>
      </c>
      <c r="S34" s="2">
        <f>COUNTIFS('BA History S3'!$B:$B,$A$34,'BA History S3'!K:K, 1)</f>
        <v>2</v>
      </c>
      <c r="T34" s="2">
        <f>COUNTIFS('BA History S3'!$B:$B,$A$34,'BA History S3'!L:L, 1)</f>
        <v>1</v>
      </c>
      <c r="U34" s="2">
        <f>COUNTIFS('BA History S3'!$B:$B,$A$34,'BA History S3'!M:M, 1)</f>
        <v>2</v>
      </c>
      <c r="V34" s="2">
        <f>COUNTIFS('BA History S3'!$B:$B,$A$34,'BA History S3'!N:N, 1)</f>
        <v>4</v>
      </c>
      <c r="W34" s="2">
        <f>COUNTIFS('BA History S3'!$B:$B,$A$34,'BA History S3'!O:O, 1)</f>
        <v>0</v>
      </c>
      <c r="X34" s="2">
        <f>COUNTIFS('BA History S3'!$B:$B,$A$34,'BA History S3'!P:P, 1)</f>
        <v>0</v>
      </c>
      <c r="Y34" s="2">
        <f>COUNTIFS('BA History S3'!$B:$B,$A$34,'BA History S3'!Q:Q, 1)</f>
        <v>1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1</v>
      </c>
      <c r="AE34" s="2">
        <f>COUNTIFS('BA History S3'!$B:$B,$A$34,'BA History S3'!W:W, 1)</f>
        <v>1</v>
      </c>
      <c r="AF34" s="2">
        <f>COUNTIFS('BA History S3'!$B:$B,$A$34,'BA History S3'!X:X, 1)</f>
        <v>0</v>
      </c>
      <c r="AG34" s="2">
        <f>COUNTIFS('BA History S3'!$B:$B,$A$34,'BA History S3'!Y:Y, 1)</f>
        <v>0</v>
      </c>
      <c r="AH34" s="2">
        <f>COUNTIFS('BA History S3'!$B:$B,$A$34,'BA History S3'!Z:Z, 1)</f>
        <v>0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2</v>
      </c>
      <c r="AL34" s="2">
        <f>COUNTIFS('BA History S3'!$B:$B,$A$34,'BA History S3'!AD:AD, 1)</f>
        <v>0</v>
      </c>
      <c r="AM34" s="2">
        <f>COUNTIFS('BA History S3'!$B:$B,$A$34,'BA History S3'!AE:AE, 1)</f>
        <v>0</v>
      </c>
      <c r="AN34" s="2">
        <f>COUNTIFS('BA History S3'!$B:$B,$A$34,'BA History S3'!AF:AF, 1)</f>
        <v>4</v>
      </c>
      <c r="AO34" s="2">
        <f>COUNTIFS('BA History S3'!$B:$B,$A$34,'BA History S3'!AG:AG, 1)</f>
        <v>3</v>
      </c>
      <c r="AP34" s="2">
        <f>COUNTIFS('BA History S3'!$B:$B,$A$34,'BA History S3'!AH:AH, 1)</f>
        <v>0</v>
      </c>
      <c r="AQ34" s="2">
        <f>COUNTIFS('BA History S3'!$B:$B,$A$34,'BA History S3'!AI:AI, 1)</f>
        <v>2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ht="15.75" x14ac:dyDescent="0.25">
      <c r="A35" s="2" t="s">
        <v>252</v>
      </c>
      <c r="B35" s="49" t="s">
        <v>70</v>
      </c>
      <c r="C35" s="2" t="s">
        <v>70</v>
      </c>
      <c r="D35" s="49"/>
      <c r="E35" s="49"/>
      <c r="F35" s="49"/>
      <c r="G35" s="12">
        <f>SUMIFS('BA History S3'!C:C,'BA History S3'!B:B,A35)</f>
        <v>65</v>
      </c>
      <c r="H35" s="27">
        <f>AVERAGEIFS('BA History S3'!C:C,'BA History S3'!B:B,A35)</f>
        <v>21.666666666666668</v>
      </c>
      <c r="I35" s="13">
        <f t="array" ref="I35">MAX(IF('BA History S3'!B:B=A35, 'BA History S3'!C:C))</f>
        <v>24</v>
      </c>
      <c r="J35" s="12">
        <f>COUNTIFS('BA History S3'!B:B,A35,'BA History S3'!D:D, 1)</f>
        <v>1</v>
      </c>
      <c r="K35" s="2">
        <f>COUNTIFS('BA History S3'!B:B,A35,'BA History S3'!D:D, 0)</f>
        <v>2</v>
      </c>
      <c r="L35" s="33">
        <f>LOOKUP(2, 1/('BA History S3'!$B:$B=A35), 'BA History S3'!$AO:$AO)</f>
        <v>0.33333333333333331</v>
      </c>
      <c r="M35" s="12">
        <f>SUMIFS('BA History S3'!F:F,'BA History S3'!B:B,A35)</f>
        <v>6</v>
      </c>
      <c r="N35" s="2">
        <f>SUMIFS('BA History S3'!E:E,'BA History S3'!B:B,A35)-M35</f>
        <v>7</v>
      </c>
      <c r="O35" s="33">
        <f>LOOKUP(2, 1/('BA History S3'!$B:$B=A35), 'BA History S3'!$AM:$AM)</f>
        <v>0.46666666666666662</v>
      </c>
      <c r="P35" s="12">
        <f>SUMIFS('BA History S3'!H:H,'BA History S3'!B:B,A35)</f>
        <v>24</v>
      </c>
      <c r="Q35" s="2">
        <f>SUMIFS('BA History S3'!G:G,'BA History S3'!B:B,A35)-P35</f>
        <v>28</v>
      </c>
      <c r="R35" s="43">
        <f>LOOKUP(2, 1/('BA History S3'!$B:$B=A35), 'BA History S3'!$AN:$AN)</f>
        <v>0.44333333333333336</v>
      </c>
      <c r="S35" s="2">
        <f>COUNTIFS('BA History S3'!$B:$B,$A$35,'BA History S3'!K:K, 1)</f>
        <v>0</v>
      </c>
      <c r="T35" s="2">
        <f>COUNTIFS('BA History S3'!$B:$B,$A$35,'BA History S3'!L:L, 1)</f>
        <v>0</v>
      </c>
      <c r="U35" s="2">
        <f>COUNTIFS('BA History S3'!$B:$B,$A$35,'BA History S3'!M:M, 1)</f>
        <v>0</v>
      </c>
      <c r="V35" s="2">
        <f>COUNTIFS('BA History S3'!$B:$B,$A$35,'BA History S3'!N:N, 1)</f>
        <v>1</v>
      </c>
      <c r="W35" s="2">
        <f>COUNTIFS('BA History S3'!$B:$B,$A$35,'BA History S3'!O:O, 1)</f>
        <v>0</v>
      </c>
      <c r="X35" s="2">
        <f>COUNTIFS('BA History S3'!$B:$B,$A$35,'BA History S3'!P:P, 1)</f>
        <v>0</v>
      </c>
      <c r="Y35" s="2">
        <f>COUNTIFS('BA History S3'!$B:$B,$A$35,'BA History S3'!Q:Q, 1)</f>
        <v>0</v>
      </c>
      <c r="Z35" s="2">
        <f>COUNTIFS('BA History S3'!$B:$B,$A$35,'BA History S3'!R:R, 1)</f>
        <v>0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0</v>
      </c>
      <c r="AE35" s="2">
        <f>COUNTIFS('BA History S3'!$B:$B,$A$35,'BA History S3'!W:W, 1)</f>
        <v>0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0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0</v>
      </c>
      <c r="AL35" s="2">
        <f>COUNTIFS('BA History S3'!$B:$B,$A$35,'BA History S3'!AD:AD, 1)</f>
        <v>0</v>
      </c>
      <c r="AM35" s="2">
        <f>COUNTIFS('BA History S3'!$B:$B,$A$35,'BA History S3'!AE:AE, 1)</f>
        <v>0</v>
      </c>
      <c r="AN35" s="2">
        <f>COUNTIFS('BA History S3'!$B:$B,$A$35,'BA History S3'!AF:AF, 1)</f>
        <v>1</v>
      </c>
      <c r="AO35" s="2">
        <f>COUNTIFS('BA History S3'!$B:$B,$A$35,'BA History S3'!AG:AG, 1)</f>
        <v>1</v>
      </c>
      <c r="AP35" s="2">
        <f>COUNTIFS('BA History S3'!$B:$B,$A$35,'BA History S3'!AH:AH, 1)</f>
        <v>1</v>
      </c>
      <c r="AQ35" s="2">
        <f>COUNTIFS('BA History S3'!$B:$B,$A$35,'BA History S3'!AI:AI, 1)</f>
        <v>2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  <row r="36" spans="1:45" x14ac:dyDescent="0.25">
      <c r="A36" s="2" t="s">
        <v>6</v>
      </c>
      <c r="B36" s="1" t="s">
        <v>130</v>
      </c>
      <c r="C36" s="2" t="s">
        <v>70</v>
      </c>
      <c r="D36" s="1">
        <v>6</v>
      </c>
      <c r="E36" s="1">
        <v>1</v>
      </c>
      <c r="G36" s="12">
        <f>SUMIFS('BA History S3'!C:C,'BA History S3'!B:B,A36)</f>
        <v>460</v>
      </c>
      <c r="H36" s="27">
        <f>AVERAGEIFS('BA History S3'!C:C,'BA History S3'!B:B,A36)</f>
        <v>25.555555555555557</v>
      </c>
      <c r="I36" s="13">
        <f t="array" ref="I36">MAX(IF('BA History S3'!B:B=A36, 'BA History S3'!C:C))</f>
        <v>65</v>
      </c>
      <c r="J36" s="12">
        <f>COUNTIFS('BA History S3'!B:B,A36,'BA History S3'!D:D, 1)</f>
        <v>9</v>
      </c>
      <c r="K36" s="2">
        <f>COUNTIFS('BA History S3'!B:B,A36,'BA History S3'!D:D, 0)</f>
        <v>9</v>
      </c>
      <c r="L36" s="33">
        <f>LOOKUP(2, 1/('BA History S3'!$B:$B=A36), 'BA History S3'!$AO:$AO)</f>
        <v>0.5</v>
      </c>
      <c r="M36" s="12">
        <f>SUMIFS('BA History S3'!F:F,'BA History S3'!B:B,A36)</f>
        <v>35</v>
      </c>
      <c r="N36" s="2">
        <f>SUMIFS('BA History S3'!E:E,'BA History S3'!B:B,A36)-M36</f>
        <v>36</v>
      </c>
      <c r="O36" s="33">
        <f>LOOKUP(2, 1/('BA History S3'!$B:$B=A36), 'BA History S3'!$AM:$AM)</f>
        <v>0.49722222222222218</v>
      </c>
      <c r="P36" s="12">
        <f>SUMIFS('BA History S3'!H:H,'BA History S3'!B:B,A36)</f>
        <v>144</v>
      </c>
      <c r="Q36" s="2">
        <f>SUMIFS('BA History S3'!G:G,'BA History S3'!B:B,A36)-P36</f>
        <v>149</v>
      </c>
      <c r="R36" s="43">
        <f>LOOKUP(2, 1/('BA History S3'!$B:$B=A36), 'BA History S3'!$AN:$AN)</f>
        <v>0.48555555555555557</v>
      </c>
      <c r="S36" s="2">
        <f>COUNTIFS('BA History S3'!$B:$B,$A$36,'BA History S3'!K:K, 1)</f>
        <v>1</v>
      </c>
      <c r="T36" s="2">
        <f>COUNTIFS('BA History S3'!$B:$B,$A$36,'BA History S3'!L:L, 1)</f>
        <v>1</v>
      </c>
      <c r="U36" s="2">
        <f>COUNTIFS('BA History S3'!$B:$B,$A$36,'BA History S3'!M:M, 1)</f>
        <v>4</v>
      </c>
      <c r="V36" s="2">
        <f>COUNTIFS('BA History S3'!$B:$B,$A$36,'BA History S3'!N:N, 1)</f>
        <v>7</v>
      </c>
      <c r="W36" s="2">
        <f>COUNTIFS('BA History S3'!$B:$B,$A$36,'BA History S3'!O:O, 1)</f>
        <v>0</v>
      </c>
      <c r="X36" s="2">
        <f>COUNTIFS('BA History S3'!$B:$B,$A$36,'BA History S3'!P:P, 1)</f>
        <v>0</v>
      </c>
      <c r="Y36" s="2">
        <f>COUNTIFS('BA History S3'!$B:$B,$A$36,'BA History S3'!Q:Q, 1)</f>
        <v>1</v>
      </c>
      <c r="Z36" s="2">
        <f>COUNTIFS('BA History S3'!$B:$B,$A$36,'BA History S3'!R:R, 1)</f>
        <v>0</v>
      </c>
      <c r="AA36" s="2">
        <f>COUNTIFS('BA History S3'!$B:$B,$A$36,'BA History S3'!S:S, 1)</f>
        <v>0</v>
      </c>
      <c r="AB36" s="2">
        <f>COUNTIFS('BA History S3'!$B:$B,$A$36,'BA History S3'!T:T, 1)</f>
        <v>0</v>
      </c>
      <c r="AC36" s="2">
        <f>COUNTIFS('BA History S3'!$B:$B,$A$36,'BA History S3'!U:U, 1)</f>
        <v>0</v>
      </c>
      <c r="AD36" s="2">
        <f>COUNTIFS('BA History S3'!$B:$B,$A$36,'BA History S3'!V:V, 1)</f>
        <v>2</v>
      </c>
      <c r="AE36" s="2">
        <f>COUNTIFS('BA History S3'!$B:$B,$A$36,'BA History S3'!W:W, 1)</f>
        <v>1</v>
      </c>
      <c r="AF36" s="2">
        <f>COUNTIFS('BA History S3'!$B:$B,$A$36,'BA History S3'!X:X, 1)</f>
        <v>1</v>
      </c>
      <c r="AG36" s="2">
        <f>COUNTIFS('BA History S3'!$B:$B,$A$36,'BA History S3'!Y:Y, 1)</f>
        <v>0</v>
      </c>
      <c r="AH36" s="2">
        <f>COUNTIFS('BA History S3'!$B:$B,$A$36,'BA History S3'!Z:Z, 1)</f>
        <v>3</v>
      </c>
      <c r="AI36" s="2">
        <f>COUNTIFS('BA History S3'!$B:$B,$A$36,'BA History S3'!AA:AA, 1)</f>
        <v>0</v>
      </c>
      <c r="AJ36" s="2">
        <f>COUNTIFS('BA History S3'!$B:$B,$A$36,'BA History S3'!AB:AB, 1)</f>
        <v>0</v>
      </c>
      <c r="AK36" s="2">
        <f>COUNTIFS('BA History S3'!$B:$B,$A$36,'BA History S3'!AC:AC, 1)</f>
        <v>1</v>
      </c>
      <c r="AL36" s="2">
        <f>COUNTIFS('BA History S3'!$B:$B,$A$36,'BA History S3'!AD:AD, 1)</f>
        <v>1</v>
      </c>
      <c r="AM36" s="2">
        <f>COUNTIFS('BA History S3'!$B:$B,$A$36,'BA History S3'!AE:AE, 1)</f>
        <v>0</v>
      </c>
      <c r="AN36" s="2">
        <f>COUNTIFS('BA History S3'!$B:$B,$A$36,'BA History S3'!AF:AF, 1)</f>
        <v>3</v>
      </c>
      <c r="AO36" s="2">
        <f>COUNTIFS('BA History S3'!$B:$B,$A$36,'BA History S3'!AG:AG, 1)</f>
        <v>1</v>
      </c>
      <c r="AP36" s="2">
        <f>COUNTIFS('BA History S3'!$B:$B,$A$36,'BA History S3'!AH:AH, 1)</f>
        <v>4</v>
      </c>
      <c r="AQ36" s="2">
        <f>COUNTIFS('BA History S3'!$B:$B,$A$36,'BA History S3'!AI:AI, 1)</f>
        <v>4</v>
      </c>
      <c r="AR36" s="2">
        <f>COUNTIFS('BA History S3'!$B:$B,$A$36,'BA History S3'!AJ:AJ, 1)</f>
        <v>0</v>
      </c>
      <c r="AS36" s="2">
        <f>COUNTIFS('BA History S3'!$B:$B,$A$36,'BA History S3'!AK:AK, 1)</f>
        <v>0</v>
      </c>
    </row>
    <row r="37" spans="1:45" x14ac:dyDescent="0.25">
      <c r="A37" s="2" t="s">
        <v>16</v>
      </c>
      <c r="B37" s="1" t="s">
        <v>70</v>
      </c>
      <c r="C37" s="2" t="s">
        <v>70</v>
      </c>
      <c r="G37" s="12">
        <f>SUMIFS('BA History S3'!C:C,'BA History S3'!B:B,A37)</f>
        <v>26</v>
      </c>
      <c r="H37" s="27">
        <f>AVERAGEIFS('BA History S3'!C:C,'BA History S3'!B:B,A37)</f>
        <v>13</v>
      </c>
      <c r="I37" s="13">
        <f t="array" ref="I37">MAX(IF('BA History S3'!B:B=A37, 'BA History S3'!C:C))</f>
        <v>13</v>
      </c>
      <c r="J37" s="12">
        <f>COUNTIFS('BA History S3'!B:B,A37,'BA History S3'!D:D, 1)</f>
        <v>1</v>
      </c>
      <c r="K37" s="2">
        <f>COUNTIFS('BA History S3'!B:B,A37,'BA History S3'!D:D, 0)</f>
        <v>1</v>
      </c>
      <c r="L37" s="33">
        <f>LOOKUP(2, 1/('BA History S3'!$B:$B=A37), 'BA History S3'!$AO:$AO)</f>
        <v>0.5</v>
      </c>
      <c r="M37" s="12">
        <f>SUMIFS('BA History S3'!F:F,'BA History S3'!B:B,A37)</f>
        <v>4</v>
      </c>
      <c r="N37" s="2">
        <f>SUMIFS('BA History S3'!E:E,'BA History S3'!B:B,A37)-M37</f>
        <v>4</v>
      </c>
      <c r="O37" s="33">
        <f>LOOKUP(2, 1/('BA History S3'!$B:$B=A37), 'BA History S3'!$AM:$AM)</f>
        <v>0.5</v>
      </c>
      <c r="P37" s="12">
        <f>SUMIFS('BA History S3'!H:H,'BA History S3'!B:B,A37)</f>
        <v>16</v>
      </c>
      <c r="Q37" s="2">
        <f>SUMIFS('BA History S3'!G:G,'BA History S3'!B:B,A37)-P37</f>
        <v>12</v>
      </c>
      <c r="R37" s="43">
        <f>LOOKUP(2, 1/('BA History S3'!$B:$B=A37), 'BA History S3'!$AN:$AN)</f>
        <v>0.58499999999999996</v>
      </c>
      <c r="S37" s="2">
        <f>COUNTIFS('BA History S3'!$B:$B,$A$37,'BA History S3'!K:K, 1)</f>
        <v>0</v>
      </c>
      <c r="T37" s="2">
        <f>COUNTIFS('BA History S3'!$B:$B,$A$37,'BA History S3'!L:L, 1)</f>
        <v>0</v>
      </c>
      <c r="U37" s="2">
        <f>COUNTIFS('BA History S3'!$B:$B,$A$37,'BA History S3'!M:M, 1)</f>
        <v>1</v>
      </c>
      <c r="V37" s="2">
        <f>COUNTIFS('BA History S3'!$B:$B,$A$37,'BA History S3'!N:N, 1)</f>
        <v>0</v>
      </c>
      <c r="W37" s="2">
        <f>COUNTIFS('BA History S3'!$B:$B,$A$37,'BA History S3'!O:O, 1)</f>
        <v>0</v>
      </c>
      <c r="X37" s="2">
        <f>COUNTIFS('BA History S3'!$B:$B,$A$37,'BA History S3'!P:P, 1)</f>
        <v>0</v>
      </c>
      <c r="Y37" s="2">
        <f>COUNTIFS('BA History S3'!$B:$B,$A$37,'BA History S3'!Q:Q, 1)</f>
        <v>0</v>
      </c>
      <c r="Z37" s="2">
        <f>COUNTIFS('BA History S3'!$B:$B,$A$37,'BA History S3'!R:R, 1)</f>
        <v>0</v>
      </c>
      <c r="AA37" s="2">
        <f>COUNTIFS('BA History S3'!$B:$B,$A$37,'BA History S3'!S:S, 1)</f>
        <v>0</v>
      </c>
      <c r="AB37" s="2">
        <f>COUNTIFS('BA History S3'!$B:$B,$A$37,'BA History S3'!T:T, 1)</f>
        <v>0</v>
      </c>
      <c r="AC37" s="2">
        <f>COUNTIFS('BA History S3'!$B:$B,$A$37,'BA History S3'!U:U, 1)</f>
        <v>0</v>
      </c>
      <c r="AD37" s="2">
        <f>COUNTIFS('BA History S3'!$B:$B,$A$37,'BA History S3'!V:V, 1)</f>
        <v>0</v>
      </c>
      <c r="AE37" s="2">
        <f>COUNTIFS('BA History S3'!$B:$B,$A$37,'BA History S3'!W:W, 1)</f>
        <v>1</v>
      </c>
      <c r="AF37" s="2">
        <f>COUNTIFS('BA History S3'!$B:$B,$A$37,'BA History S3'!X:X, 1)</f>
        <v>0</v>
      </c>
      <c r="AG37" s="2">
        <f>COUNTIFS('BA History S3'!$B:$B,$A$37,'BA History S3'!Y:Y, 1)</f>
        <v>0</v>
      </c>
      <c r="AH37" s="2">
        <f>COUNTIFS('BA History S3'!$B:$B,$A$37,'BA History S3'!Z:Z, 1)</f>
        <v>0</v>
      </c>
      <c r="AI37" s="2">
        <f>COUNTIFS('BA History S3'!$B:$B,$A$37,'BA History S3'!AA:AA, 1)</f>
        <v>0</v>
      </c>
      <c r="AJ37" s="2">
        <f>COUNTIFS('BA History S3'!$B:$B,$A$37,'BA History S3'!AB:AB, 1)</f>
        <v>0</v>
      </c>
      <c r="AK37" s="2">
        <f>COUNTIFS('BA History S3'!$B:$B,$A$37,'BA History S3'!AC:AC, 1)</f>
        <v>1</v>
      </c>
      <c r="AL37" s="2">
        <f>COUNTIFS('BA History S3'!$B:$B,$A$37,'BA History S3'!AD:AD, 1)</f>
        <v>0</v>
      </c>
      <c r="AM37" s="2">
        <f>COUNTIFS('BA History S3'!$B:$B,$A$37,'BA History S3'!AE:AE, 1)</f>
        <v>0</v>
      </c>
      <c r="AN37" s="2">
        <f>COUNTIFS('BA History S3'!$B:$B,$A$37,'BA History S3'!AF:AF, 1)</f>
        <v>0</v>
      </c>
      <c r="AO37" s="2">
        <f>COUNTIFS('BA History S3'!$B:$B,$A$37,'BA History S3'!AG:AG, 1)</f>
        <v>0</v>
      </c>
      <c r="AP37" s="2">
        <f>COUNTIFS('BA History S3'!$B:$B,$A$37,'BA History S3'!AH:AH, 1)</f>
        <v>1</v>
      </c>
      <c r="AQ37" s="2">
        <f>COUNTIFS('BA History S3'!$B:$B,$A$37,'BA History S3'!AI:AI, 1)</f>
        <v>0</v>
      </c>
      <c r="AR37" s="2">
        <f>COUNTIFS('BA History S3'!$B:$B,$A$37,'BA History S3'!AJ:AJ, 1)</f>
        <v>0</v>
      </c>
      <c r="AS37" s="2">
        <f>COUNTIFS('BA History S3'!$B:$B,$A$37,'BA History S3'!AK:AK, 1)</f>
        <v>0</v>
      </c>
    </row>
    <row r="38" spans="1:45" x14ac:dyDescent="0.25">
      <c r="A38" s="2" t="s">
        <v>90</v>
      </c>
      <c r="B38" s="2" t="s">
        <v>70</v>
      </c>
      <c r="C38" s="2" t="s">
        <v>70</v>
      </c>
      <c r="D38" s="2">
        <v>2</v>
      </c>
      <c r="E38" s="2">
        <v>2</v>
      </c>
      <c r="F38" s="2"/>
      <c r="G38" s="12">
        <f>SUMIFS('BA History S3'!C:C,'BA History S3'!B:B,A38)</f>
        <v>213</v>
      </c>
      <c r="H38" s="27">
        <f>AVERAGEIFS('BA History S3'!C:C,'BA History S3'!B:B,A38)</f>
        <v>23.666666666666668</v>
      </c>
      <c r="I38" s="13">
        <f t="array" ref="I38">MAX(IF('BA History S3'!B:B=A38, 'BA History S3'!C:C))</f>
        <v>35</v>
      </c>
      <c r="J38" s="12">
        <f>COUNTIFS('BA History S3'!B:B,A38,'BA History S3'!D:D, 1)</f>
        <v>7</v>
      </c>
      <c r="K38" s="2">
        <f>COUNTIFS('BA History S3'!B:B,A38,'BA History S3'!D:D, 0)</f>
        <v>2</v>
      </c>
      <c r="L38" s="33">
        <f>LOOKUP(2, 1/('BA History S3'!$B:$B=A38), 'BA History S3'!$AO:$AO)</f>
        <v>0.77777777777777779</v>
      </c>
      <c r="M38" s="12">
        <f>SUMIFS('BA History S3'!F:F,'BA History S3'!B:B,A38)</f>
        <v>24</v>
      </c>
      <c r="N38" s="2">
        <f>SUMIFS('BA History S3'!E:E,'BA History S3'!B:B,A38)-M38</f>
        <v>13</v>
      </c>
      <c r="O38" s="33">
        <f>LOOKUP(2, 1/('BA History S3'!$B:$B=A38), 'BA History S3'!$AM:$AM)</f>
        <v>0.66666666666666663</v>
      </c>
      <c r="P38" s="12">
        <f>SUMIFS('BA History S3'!H:H,'BA History S3'!B:B,A38)</f>
        <v>84</v>
      </c>
      <c r="Q38" s="2">
        <f>SUMIFS('BA History S3'!G:G,'BA History S3'!B:B,A38)-P38</f>
        <v>69</v>
      </c>
      <c r="R38" s="43">
        <f>LOOKUP(2, 1/('BA History S3'!$B:$B=A38), 'BA History S3'!$AN:$AN)</f>
        <v>0.55222222222222217</v>
      </c>
      <c r="S38" s="2">
        <f>COUNTIFS('BA History S3'!$B:$B,$A$38,'BA History S3'!K:K, 1)</f>
        <v>0</v>
      </c>
      <c r="T38" s="2">
        <f>COUNTIFS('BA History S3'!$B:$B,$A$38,'BA History S3'!L:L, 1)</f>
        <v>0</v>
      </c>
      <c r="U38" s="2">
        <f>COUNTIFS('BA History S3'!$B:$B,$A$38,'BA History S3'!M:M, 1)</f>
        <v>1</v>
      </c>
      <c r="V38" s="2">
        <f>COUNTIFS('BA History S3'!$B:$B,$A$38,'BA History S3'!N:N, 1)</f>
        <v>6</v>
      </c>
      <c r="W38" s="2">
        <f>COUNTIFS('BA History S3'!$B:$B,$A$38,'BA History S3'!O:O, 1)</f>
        <v>1</v>
      </c>
      <c r="X38" s="2">
        <f>COUNTIFS('BA History S3'!$B:$B,$A$38,'BA History S3'!P:P, 1)</f>
        <v>1</v>
      </c>
      <c r="Y38" s="2">
        <f>COUNTIFS('BA History S3'!$B:$B,$A$38,'BA History S3'!Q:Q, 1)</f>
        <v>0</v>
      </c>
      <c r="Z38" s="2">
        <f>COUNTIFS('BA History S3'!$B:$B,$A$38,'BA History S3'!R:R, 1)</f>
        <v>0</v>
      </c>
      <c r="AA38" s="2">
        <f>COUNTIFS('BA History S3'!$B:$B,$A$38,'BA History S3'!S:S, 1)</f>
        <v>0</v>
      </c>
      <c r="AB38" s="2">
        <f>COUNTIFS('BA History S3'!$B:$B,$A$38,'BA History S3'!T:T, 1)</f>
        <v>0</v>
      </c>
      <c r="AC38" s="2">
        <f>COUNTIFS('BA History S3'!$B:$B,$A$38,'BA History S3'!U:U, 1)</f>
        <v>0</v>
      </c>
      <c r="AD38" s="2">
        <f>COUNTIFS('BA History S3'!$B:$B,$A$38,'BA History S3'!V:V, 1)</f>
        <v>1</v>
      </c>
      <c r="AE38" s="2">
        <f>COUNTIFS('BA History S3'!$B:$B,$A$38,'BA History S3'!W:W, 1)</f>
        <v>0</v>
      </c>
      <c r="AF38" s="2">
        <f>COUNTIFS('BA History S3'!$B:$B,$A$38,'BA History S3'!X:X, 1)</f>
        <v>0</v>
      </c>
      <c r="AG38" s="2">
        <f>COUNTIFS('BA History S3'!$B:$B,$A$38,'BA History S3'!Y:Y, 1)</f>
        <v>0</v>
      </c>
      <c r="AH38" s="2">
        <f>COUNTIFS('BA History S3'!$B:$B,$A$38,'BA History S3'!Z:Z, 1)</f>
        <v>1</v>
      </c>
      <c r="AI38" s="2">
        <f>COUNTIFS('BA History S3'!$B:$B,$A$38,'BA History S3'!AA:AA, 1)</f>
        <v>0</v>
      </c>
      <c r="AJ38" s="2">
        <f>COUNTIFS('BA History S3'!$B:$B,$A$38,'BA History S3'!AB:AB, 1)</f>
        <v>0</v>
      </c>
      <c r="AK38" s="2">
        <f>COUNTIFS('BA History S3'!$B:$B,$A$38,'BA History S3'!AC:AC, 1)</f>
        <v>2</v>
      </c>
      <c r="AL38" s="2">
        <f>COUNTIFS('BA History S3'!$B:$B,$A$38,'BA History S3'!AD:AD, 1)</f>
        <v>0</v>
      </c>
      <c r="AM38" s="2">
        <f>COUNTIFS('BA History S3'!$B:$B,$A$38,'BA History S3'!AE:AE, 1)</f>
        <v>0</v>
      </c>
      <c r="AN38" s="2">
        <f>COUNTIFS('BA History S3'!$B:$B,$A$38,'BA History S3'!AF:AF, 1)</f>
        <v>3</v>
      </c>
      <c r="AO38" s="2">
        <f>COUNTIFS('BA History S3'!$B:$B,$A$38,'BA History S3'!AG:AG, 1)</f>
        <v>1</v>
      </c>
      <c r="AP38" s="2">
        <f>COUNTIFS('BA History S3'!$B:$B,$A$38,'BA History S3'!AH:AH, 1)</f>
        <v>4</v>
      </c>
      <c r="AQ38" s="2">
        <f>COUNTIFS('BA History S3'!$B:$B,$A$38,'BA History S3'!AI:AI, 1)</f>
        <v>3</v>
      </c>
      <c r="AR38" s="2">
        <f>COUNTIFS('BA History S3'!$B:$B,$A$38,'BA History S3'!AJ:AJ, 1)</f>
        <v>0</v>
      </c>
      <c r="AS38" s="2">
        <f>COUNTIFS('BA History S3'!$B:$B,$A$38,'BA History S3'!AK:AK, 1)</f>
        <v>0</v>
      </c>
    </row>
    <row r="39" spans="1:45" x14ac:dyDescent="0.25">
      <c r="A39" s="2" t="s">
        <v>13</v>
      </c>
      <c r="B39" s="2" t="s">
        <v>70</v>
      </c>
      <c r="C39" s="2" t="s">
        <v>70</v>
      </c>
      <c r="D39" s="2"/>
      <c r="E39" s="2"/>
      <c r="F39" s="2"/>
      <c r="G39" s="12">
        <f>SUMIFS('BA History S3'!C:C,'BA History S3'!B:B,A39)</f>
        <v>24</v>
      </c>
      <c r="H39" s="27">
        <f>AVERAGEIFS('BA History S3'!C:C,'BA History S3'!B:B,A39)</f>
        <v>12</v>
      </c>
      <c r="I39" s="13">
        <f t="array" ref="I39">MAX(IF('BA History S3'!B:B=A39, 'BA History S3'!C:C))</f>
        <v>16</v>
      </c>
      <c r="J39" s="12">
        <f>COUNTIFS('BA History S3'!B:B,A39,'BA History S3'!D:D, 1)</f>
        <v>1</v>
      </c>
      <c r="K39" s="2">
        <f>COUNTIFS('BA History S3'!B:B,A39,'BA History S3'!D:D, 0)</f>
        <v>1</v>
      </c>
      <c r="L39" s="33">
        <f>LOOKUP(2, 1/('BA History S3'!$B:$B=A39), 'BA History S3'!$AO:$AO)</f>
        <v>0.5</v>
      </c>
      <c r="M39" s="12">
        <f>SUMIFS('BA History S3'!F:F,'BA History S3'!B:B,A39)</f>
        <v>4</v>
      </c>
      <c r="N39" s="2">
        <f>SUMIFS('BA History S3'!E:E,'BA History S3'!B:B,A39)-M39</f>
        <v>3</v>
      </c>
      <c r="O39" s="33">
        <f>LOOKUP(2, 1/('BA History S3'!$B:$B=A39), 'BA History S3'!$AM:$AM)</f>
        <v>0.625</v>
      </c>
      <c r="P39" s="12">
        <f>SUMIFS('BA History S3'!H:H,'BA History S3'!B:B,A39)</f>
        <v>15</v>
      </c>
      <c r="Q39" s="2">
        <f>SUMIFS('BA History S3'!G:G,'BA History S3'!B:B,A39)-P39</f>
        <v>13</v>
      </c>
      <c r="R39" s="43">
        <f>LOOKUP(2, 1/('BA History S3'!$B:$B=A39), 'BA History S3'!$AN:$AN)</f>
        <v>0.56499999999999995</v>
      </c>
      <c r="S39" s="2">
        <f>COUNTIFS('BA History S3'!$B:$B,$A$39,'BA History S3'!K:K, 1)</f>
        <v>1</v>
      </c>
      <c r="T39" s="2">
        <f>COUNTIFS('BA History S3'!$B:$B,$A$39,'BA History S3'!L:L, 1)</f>
        <v>0</v>
      </c>
      <c r="U39" s="2">
        <f>COUNTIFS('BA History S3'!$B:$B,$A$39,'BA History S3'!M:M, 1)</f>
        <v>1</v>
      </c>
      <c r="V39" s="2">
        <f>COUNTIFS('BA History S3'!$B:$B,$A$39,'BA History S3'!N:N, 1)</f>
        <v>0</v>
      </c>
      <c r="W39" s="2">
        <f>COUNTIFS('BA History S3'!$B:$B,$A$39,'BA History S3'!O:O, 1)</f>
        <v>0</v>
      </c>
      <c r="X39" s="2">
        <f>COUNTIFS('BA History S3'!$B:$B,$A$39,'BA History S3'!P:P, 1)</f>
        <v>0</v>
      </c>
      <c r="Y39" s="2">
        <f>COUNTIFS('BA History S3'!$B:$B,$A$39,'BA History S3'!Q:Q, 1)</f>
        <v>0</v>
      </c>
      <c r="Z39" s="2">
        <f>COUNTIFS('BA History S3'!$B:$B,$A$39,'BA History S3'!R:R, 1)</f>
        <v>0</v>
      </c>
      <c r="AA39" s="2">
        <f>COUNTIFS('BA History S3'!$B:$B,$A$39,'BA History S3'!S:S, 1)</f>
        <v>0</v>
      </c>
      <c r="AB39" s="2">
        <f>COUNTIFS('BA History S3'!$B:$B,$A$39,'BA History S3'!T:T, 1)</f>
        <v>0</v>
      </c>
      <c r="AC39" s="2">
        <f>COUNTIFS('BA History S3'!$B:$B,$A$39,'BA History S3'!U:U, 1)</f>
        <v>0</v>
      </c>
      <c r="AD39" s="2">
        <f>COUNTIFS('BA History S3'!$B:$B,$A$39,'BA History S3'!V:V, 1)</f>
        <v>0</v>
      </c>
      <c r="AE39" s="2">
        <f>COUNTIFS('BA History S3'!$B:$B,$A$39,'BA History S3'!W:W, 1)</f>
        <v>0</v>
      </c>
      <c r="AF39" s="2">
        <f>COUNTIFS('BA History S3'!$B:$B,$A$39,'BA History S3'!X:X, 1)</f>
        <v>0</v>
      </c>
      <c r="AG39" s="2">
        <f>COUNTIFS('BA History S3'!$B:$B,$A$39,'BA History S3'!Y:Y, 1)</f>
        <v>0</v>
      </c>
      <c r="AH39" s="2">
        <f>COUNTIFS('BA History S3'!$B:$B,$A$39,'BA History S3'!Z:Z, 1)</f>
        <v>1</v>
      </c>
      <c r="AI39" s="2">
        <f>COUNTIFS('BA History S3'!$B:$B,$A$39,'BA History S3'!AA:AA, 1)</f>
        <v>0</v>
      </c>
      <c r="AJ39" s="2">
        <f>COUNTIFS('BA History S3'!$B:$B,$A$39,'BA History S3'!AB:AB, 1)</f>
        <v>0</v>
      </c>
      <c r="AK39" s="2">
        <f>COUNTIFS('BA History S3'!$B:$B,$A$39,'BA History S3'!AC:AC, 1)</f>
        <v>0</v>
      </c>
      <c r="AL39" s="2">
        <f>COUNTIFS('BA History S3'!$B:$B,$A$39,'BA History S3'!AD:AD, 1)</f>
        <v>0</v>
      </c>
      <c r="AM39" s="2">
        <f>COUNTIFS('BA History S3'!$B:$B,$A$39,'BA History S3'!AE:AE, 1)</f>
        <v>0</v>
      </c>
      <c r="AN39" s="2">
        <f>COUNTIFS('BA History S3'!$B:$B,$A$39,'BA History S3'!AF:AF, 1)</f>
        <v>0</v>
      </c>
      <c r="AO39" s="2">
        <f>COUNTIFS('BA History S3'!$B:$B,$A$39,'BA History S3'!AG:AG, 1)</f>
        <v>0</v>
      </c>
      <c r="AP39" s="2">
        <f>COUNTIFS('BA History S3'!$B:$B,$A$39,'BA History S3'!AH:AH, 1)</f>
        <v>0</v>
      </c>
      <c r="AQ39" s="2">
        <f>COUNTIFS('BA History S3'!$B:$B,$A$39,'BA History S3'!AI:AI, 1)</f>
        <v>1</v>
      </c>
      <c r="AR39" s="2">
        <f>COUNTIFS('BA History S3'!$B:$B,$A$39,'BA History S3'!AJ:AJ, 1)</f>
        <v>0</v>
      </c>
      <c r="AS39" s="2">
        <f>COUNTIFS('BA History S3'!$B:$B,$A$39,'BA History S3'!AK:AK, 1)</f>
        <v>0</v>
      </c>
    </row>
    <row r="40" spans="1:45" x14ac:dyDescent="0.25">
      <c r="A40" s="2" t="s">
        <v>4</v>
      </c>
      <c r="B40" s="1" t="s">
        <v>130</v>
      </c>
      <c r="C40" s="3" t="s">
        <v>70</v>
      </c>
      <c r="D40" s="2">
        <v>1</v>
      </c>
      <c r="E40" s="2">
        <v>2</v>
      </c>
      <c r="F40" s="2"/>
      <c r="G40" s="12">
        <f>SUMIFS('BA History S3'!C:C,'BA History S3'!B:B,A40)</f>
        <v>70</v>
      </c>
      <c r="H40" s="27">
        <f>AVERAGEIFS('BA History S3'!C:C,'BA History S3'!B:B,A40)</f>
        <v>23.333333333333332</v>
      </c>
      <c r="I40" s="13">
        <f t="array" ref="I40">MAX(IF('BA History S3'!B:B=A40, 'BA History S3'!C:C))</f>
        <v>27</v>
      </c>
      <c r="J40" s="12">
        <f>COUNTIFS('BA History S3'!B:B,A40,'BA History S3'!D:D, 1)</f>
        <v>2</v>
      </c>
      <c r="K40" s="2">
        <f>COUNTIFS('BA History S3'!B:B,A40,'BA History S3'!D:D, 0)</f>
        <v>1</v>
      </c>
      <c r="L40" s="33">
        <f>LOOKUP(2, 1/('BA History S3'!$B:$B=A40), 'BA History S3'!$AO:$AO)</f>
        <v>0.66666666666666663</v>
      </c>
      <c r="M40" s="12">
        <f>SUMIFS('BA History S3'!F:F,'BA History S3'!B:B,A40)</f>
        <v>7</v>
      </c>
      <c r="N40" s="2">
        <f>SUMIFS('BA History S3'!E:E,'BA History S3'!B:B,A40)-M40</f>
        <v>5</v>
      </c>
      <c r="O40" s="33">
        <f>LOOKUP(2, 1/('BA History S3'!$B:$B=A40), 'BA History S3'!$AM:$AM)</f>
        <v>0.58333333333333337</v>
      </c>
      <c r="P40" s="12">
        <f>SUMIFS('BA History S3'!H:H,'BA History S3'!B:B,A40)</f>
        <v>26</v>
      </c>
      <c r="Q40" s="2">
        <f>SUMIFS('BA History S3'!G:G,'BA History S3'!B:B,A40)-P40</f>
        <v>24</v>
      </c>
      <c r="R40" s="43">
        <f>LOOKUP(2, 1/('BA History S3'!$B:$B=A40), 'BA History S3'!$AN:$AN)</f>
        <v>0.52333333333333332</v>
      </c>
      <c r="S40" s="2">
        <f>COUNTIFS('BA History S3'!$B:$B,$A$40,'BA History S3'!K:K, 1)</f>
        <v>1</v>
      </c>
      <c r="T40" s="2">
        <f>COUNTIFS('BA History S3'!$B:$B,$A$40,'BA History S3'!L:L, 1)</f>
        <v>0</v>
      </c>
      <c r="U40" s="2">
        <f>COUNTIFS('BA History S3'!$B:$B,$A$40,'BA History S3'!M:M, 1)</f>
        <v>1</v>
      </c>
      <c r="V40" s="2">
        <f>COUNTIFS('BA History S3'!$B:$B,$A$40,'BA History S3'!N:N, 1)</f>
        <v>2</v>
      </c>
      <c r="W40" s="2">
        <f>COUNTIFS('BA History S3'!$B:$B,$A$40,'BA History S3'!O:O, 1)</f>
        <v>1</v>
      </c>
      <c r="X40" s="2">
        <f>COUNTIFS('BA History S3'!$B:$B,$A$40,'BA History S3'!P:P, 1)</f>
        <v>0</v>
      </c>
      <c r="Y40" s="2">
        <f>COUNTIFS('BA History S3'!$B:$B,$A$40,'BA History S3'!Q:Q, 1)</f>
        <v>0</v>
      </c>
      <c r="Z40" s="2">
        <f>COUNTIFS('BA History S3'!$B:$B,$A$40,'BA History S3'!R:R, 1)</f>
        <v>0</v>
      </c>
      <c r="AA40" s="2">
        <f>COUNTIFS('BA History S3'!$B:$B,$A$40,'BA History S3'!S:S, 1)</f>
        <v>0</v>
      </c>
      <c r="AB40" s="2">
        <f>COUNTIFS('BA History S3'!$B:$B,$A$40,'BA History S3'!T:T, 1)</f>
        <v>0</v>
      </c>
      <c r="AC40" s="2">
        <f>COUNTIFS('BA History S3'!$B:$B,$A$40,'BA History S3'!U:U, 1)</f>
        <v>0</v>
      </c>
      <c r="AD40" s="2">
        <f>COUNTIFS('BA History S3'!$B:$B,$A$40,'BA History S3'!V:V, 1)</f>
        <v>0</v>
      </c>
      <c r="AE40" s="2">
        <f>COUNTIFS('BA History S3'!$B:$B,$A$40,'BA History S3'!W:W, 1)</f>
        <v>0</v>
      </c>
      <c r="AF40" s="2">
        <f>COUNTIFS('BA History S3'!$B:$B,$A$40,'BA History S3'!X:X, 1)</f>
        <v>0</v>
      </c>
      <c r="AG40" s="2">
        <f>COUNTIFS('BA History S3'!$B:$B,$A$40,'BA History S3'!Y:Y, 1)</f>
        <v>0</v>
      </c>
      <c r="AH40" s="2">
        <f>COUNTIFS('BA History S3'!$B:$B,$A$40,'BA History S3'!Z:Z, 1)</f>
        <v>1</v>
      </c>
      <c r="AI40" s="2">
        <f>COUNTIFS('BA History S3'!$B:$B,$A$40,'BA History S3'!AA:AA, 1)</f>
        <v>0</v>
      </c>
      <c r="AJ40" s="2">
        <f>COUNTIFS('BA History S3'!$B:$B,$A$40,'BA History S3'!AB:AB, 1)</f>
        <v>0</v>
      </c>
      <c r="AK40" s="2">
        <f>COUNTIFS('BA History S3'!$B:$B,$A$40,'BA History S3'!AC:AC, 1)</f>
        <v>1</v>
      </c>
      <c r="AL40" s="2">
        <f>COUNTIFS('BA History S3'!$B:$B,$A$40,'BA History S3'!AD:AD, 1)</f>
        <v>0</v>
      </c>
      <c r="AM40" s="2">
        <f>COUNTIFS('BA History S3'!$B:$B,$A$40,'BA History S3'!AE:AE, 1)</f>
        <v>0</v>
      </c>
      <c r="AN40" s="2">
        <f>COUNTIFS('BA History S3'!$B:$B,$A$40,'BA History S3'!AF:AF, 1)</f>
        <v>0</v>
      </c>
      <c r="AO40" s="2">
        <f>COUNTIFS('BA History S3'!$B:$B,$A$40,'BA History S3'!AG:AG, 1)</f>
        <v>0</v>
      </c>
      <c r="AP40" s="2">
        <f>COUNTIFS('BA History S3'!$B:$B,$A$40,'BA History S3'!AH:AH, 1)</f>
        <v>0</v>
      </c>
      <c r="AQ40" s="2">
        <f>COUNTIFS('BA History S3'!$B:$B,$A$40,'BA History S3'!AI:AI, 1)</f>
        <v>0</v>
      </c>
      <c r="AR40" s="2">
        <f>COUNTIFS('BA History S3'!$B:$B,$A$40,'BA History S3'!AJ:AJ, 1)</f>
        <v>0</v>
      </c>
      <c r="AS40" s="2">
        <f>COUNTIFS('BA History S3'!$B:$B,$A$40,'BA History S3'!AK:AK, 1)</f>
        <v>0</v>
      </c>
    </row>
    <row r="41" spans="1:45" x14ac:dyDescent="0.25">
      <c r="A41" s="1" t="s">
        <v>88</v>
      </c>
      <c r="B41" s="2" t="s">
        <v>70</v>
      </c>
      <c r="C41" s="2" t="s">
        <v>70</v>
      </c>
      <c r="D41" s="2"/>
      <c r="E41" s="2">
        <v>1</v>
      </c>
      <c r="F41" s="2"/>
      <c r="G41" s="12">
        <f>SUMIFS('BA History S3'!C:C,'BA History S3'!B:B,A41)</f>
        <v>47</v>
      </c>
      <c r="H41" s="27">
        <f>AVERAGEIFS('BA History S3'!C:C,'BA History S3'!B:B,A41)</f>
        <v>11.75</v>
      </c>
      <c r="I41" s="13">
        <f t="array" ref="I41">MAX(IF('BA History S3'!B:B=A41, 'BA History S3'!C:C))</f>
        <v>18</v>
      </c>
      <c r="J41" s="12">
        <f>COUNTIFS('BA History S3'!B:B,A41,'BA History S3'!D:D, 1)</f>
        <v>2</v>
      </c>
      <c r="K41" s="2">
        <f>COUNTIFS('BA History S3'!B:B,A41,'BA History S3'!D:D, 0)</f>
        <v>2</v>
      </c>
      <c r="L41" s="33">
        <f>LOOKUP(2, 1/('BA History S3'!$B:$B=A41), 'BA History S3'!$AO:$AO)</f>
        <v>0.5</v>
      </c>
      <c r="M41" s="12">
        <f>SUMIFS('BA History S3'!F:F,'BA History S3'!B:B,A41)</f>
        <v>7</v>
      </c>
      <c r="N41" s="2">
        <f>SUMIFS('BA History S3'!E:E,'BA History S3'!B:B,A41)-M41</f>
        <v>7</v>
      </c>
      <c r="O41" s="33">
        <f>LOOKUP(2, 1/('BA History S3'!$B:$B=A41), 'BA History S3'!$AM:$AM)</f>
        <v>0.5</v>
      </c>
      <c r="P41" s="12">
        <f>SUMIFS('BA History S3'!H:H,'BA History S3'!B:B,A41)</f>
        <v>24</v>
      </c>
      <c r="Q41" s="2">
        <f>SUMIFS('BA History S3'!G:G,'BA History S3'!B:B,A41)-P41</f>
        <v>28</v>
      </c>
      <c r="R41" s="43">
        <f>LOOKUP(2, 1/('BA History S3'!$B:$B=A41), 'BA History S3'!$AN:$AN)</f>
        <v>0.45750000000000002</v>
      </c>
      <c r="S41" s="2">
        <f>COUNTIFS('BA History S3'!$B:$B,$A$41,'BA History S3'!K:K, 1)</f>
        <v>0</v>
      </c>
      <c r="T41" s="2">
        <f>COUNTIFS('BA History S3'!$B:$B,$A$41,'BA History S3'!L:L, 1)</f>
        <v>0</v>
      </c>
      <c r="U41" s="2">
        <f>COUNTIFS('BA History S3'!$B:$B,$A$41,'BA History S3'!M:M, 1)</f>
        <v>0</v>
      </c>
      <c r="V41" s="2">
        <f>COUNTIFS('BA History S3'!$B:$B,$A$41,'BA History S3'!N:N, 1)</f>
        <v>2</v>
      </c>
      <c r="W41" s="2">
        <f>COUNTIFS('BA History S3'!$B:$B,$A$41,'BA History S3'!O:O, 1)</f>
        <v>0</v>
      </c>
      <c r="X41" s="2">
        <f>COUNTIFS('BA History S3'!$B:$B,$A$41,'BA History S3'!P:P, 1)</f>
        <v>0</v>
      </c>
      <c r="Y41" s="2">
        <f>COUNTIFS('BA History S3'!$B:$B,$A$41,'BA History S3'!Q:Q, 1)</f>
        <v>0</v>
      </c>
      <c r="Z41" s="2">
        <f>COUNTIFS('BA History S3'!$B:$B,$A$41,'BA History S3'!R:R, 1)</f>
        <v>0</v>
      </c>
      <c r="AA41" s="2">
        <f>COUNTIFS('BA History S3'!$B:$B,$A$41,'BA History S3'!S:S, 1)</f>
        <v>0</v>
      </c>
      <c r="AB41" s="2">
        <f>COUNTIFS('BA History S3'!$B:$B,$A$41,'BA History S3'!T:T, 1)</f>
        <v>0</v>
      </c>
      <c r="AC41" s="2">
        <f>COUNTIFS('BA History S3'!$B:$B,$A$41,'BA History S3'!U:U, 1)</f>
        <v>0</v>
      </c>
      <c r="AD41" s="2">
        <f>COUNTIFS('BA History S3'!$B:$B,$A$41,'BA History S3'!V:V, 1)</f>
        <v>1</v>
      </c>
      <c r="AE41" s="2">
        <f>COUNTIFS('BA History S3'!$B:$B,$A$41,'BA History S3'!W:W, 1)</f>
        <v>0</v>
      </c>
      <c r="AF41" s="2">
        <f>COUNTIFS('BA History S3'!$B:$B,$A$41,'BA History S3'!X:X, 1)</f>
        <v>0</v>
      </c>
      <c r="AG41" s="2">
        <f>COUNTIFS('BA History S3'!$B:$B,$A$41,'BA History S3'!Y:Y, 1)</f>
        <v>0</v>
      </c>
      <c r="AH41" s="2">
        <f>COUNTIFS('BA History S3'!$B:$B,$A$41,'BA History S3'!Z:Z, 1)</f>
        <v>0</v>
      </c>
      <c r="AI41" s="2">
        <f>COUNTIFS('BA History S3'!$B:$B,$A$41,'BA History S3'!AA:AA, 1)</f>
        <v>0</v>
      </c>
      <c r="AJ41" s="2">
        <f>COUNTIFS('BA History S3'!$B:$B,$A$41,'BA History S3'!AB:AB, 1)</f>
        <v>0</v>
      </c>
      <c r="AK41" s="2">
        <f>COUNTIFS('BA History S3'!$B:$B,$A$41,'BA History S3'!AC:AC, 1)</f>
        <v>0</v>
      </c>
      <c r="AL41" s="2">
        <f>COUNTIFS('BA History S3'!$B:$B,$A$41,'BA History S3'!AD:AD, 1)</f>
        <v>0</v>
      </c>
      <c r="AM41" s="2">
        <f>COUNTIFS('BA History S3'!$B:$B,$A$41,'BA History S3'!AE:AE, 1)</f>
        <v>0</v>
      </c>
      <c r="AN41" s="2">
        <f>COUNTIFS('BA History S3'!$B:$B,$A$41,'BA History S3'!AF:AF, 1)</f>
        <v>2</v>
      </c>
      <c r="AO41" s="2">
        <f>COUNTIFS('BA History S3'!$B:$B,$A$41,'BA History S3'!AG:AG, 1)</f>
        <v>1</v>
      </c>
      <c r="AP41" s="2">
        <f>COUNTIFS('BA History S3'!$B:$B,$A$41,'BA History S3'!AH:AH, 1)</f>
        <v>0</v>
      </c>
      <c r="AQ41" s="2">
        <f>COUNTIFS('BA History S3'!$B:$B,$A$41,'BA History S3'!AI:AI, 1)</f>
        <v>1</v>
      </c>
      <c r="AR41" s="2">
        <f>COUNTIFS('BA History S3'!$B:$B,$A$41,'BA History S3'!AJ:AJ, 1)</f>
        <v>0</v>
      </c>
      <c r="AS41" s="2">
        <f>COUNTIFS('BA History S3'!$B:$B,$A$41,'BA History S3'!AK:AK, 1)</f>
        <v>0</v>
      </c>
    </row>
  </sheetData>
  <autoFilter ref="A1:AS41" xr:uid="{DA548192-1F03-46EA-8AB8-115EB9A7CE5D}">
    <sortState xmlns:xlrd2="http://schemas.microsoft.com/office/spreadsheetml/2017/richdata2" ref="A2:AS41">
      <sortCondition ref="A1:A41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H193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253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252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253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252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253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253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253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196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151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252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255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249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253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186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253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249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255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256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186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253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102" s="39">
        <v>46243</v>
      </c>
      <c r="B102" t="s">
        <v>6</v>
      </c>
      <c r="C102">
        <v>65</v>
      </c>
      <c r="D102">
        <v>1</v>
      </c>
      <c r="E102">
        <v>5</v>
      </c>
      <c r="F102">
        <v>3</v>
      </c>
      <c r="G102">
        <v>22</v>
      </c>
      <c r="H102">
        <v>13</v>
      </c>
      <c r="I102">
        <v>0.6</v>
      </c>
      <c r="J102">
        <v>0.59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 s="40">
        <f>AVERAGEIFS($C$2:C102, $B$2:B102, B102)</f>
        <v>28.375</v>
      </c>
      <c r="AM102" s="40">
        <f>AVERAGEIFS($I$2:I102, $B$2:B102, B102)</f>
        <v>0.46250000000000002</v>
      </c>
      <c r="AN102" s="40">
        <f>AVERAGEIFS($J$2:J102, $B$2:B102, B102)</f>
        <v>0.46875</v>
      </c>
      <c r="AO102" s="40">
        <f>AVERAGEIFS($D$2:D102, $B$2:B102, B102)</f>
        <v>0.5</v>
      </c>
    </row>
    <row r="103" spans="1:41" x14ac:dyDescent="0.25">
      <c r="A103" s="39">
        <v>46243</v>
      </c>
      <c r="B103" t="s">
        <v>113</v>
      </c>
      <c r="C103">
        <v>34</v>
      </c>
      <c r="D103">
        <v>1</v>
      </c>
      <c r="E103">
        <v>5</v>
      </c>
      <c r="F103">
        <v>3</v>
      </c>
      <c r="G103">
        <v>22</v>
      </c>
      <c r="H103">
        <v>13</v>
      </c>
      <c r="I103">
        <v>0.6</v>
      </c>
      <c r="J103">
        <v>0.59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 s="40">
        <f>AVERAGEIFS($C$2:C103, $B$2:B103, B103)</f>
        <v>17.600000000000001</v>
      </c>
      <c r="AM103" s="40">
        <f>AVERAGEIFS($I$2:I103, $B$2:B103, B103)</f>
        <v>0.52</v>
      </c>
      <c r="AN103" s="40">
        <f>AVERAGEIFS($J$2:J103, $B$2:B103, B103)</f>
        <v>0.53</v>
      </c>
      <c r="AO103" s="40">
        <f>AVERAGEIFS($D$2:D103, $B$2:B103, B103)</f>
        <v>0.6</v>
      </c>
    </row>
    <row r="104" spans="1:41" x14ac:dyDescent="0.25">
      <c r="A104" s="39">
        <v>46243</v>
      </c>
      <c r="B104" t="s">
        <v>36</v>
      </c>
      <c r="C104">
        <v>19</v>
      </c>
      <c r="D104">
        <v>1</v>
      </c>
      <c r="E104">
        <v>5</v>
      </c>
      <c r="F104">
        <v>3</v>
      </c>
      <c r="G104">
        <v>22</v>
      </c>
      <c r="H104">
        <v>13</v>
      </c>
      <c r="I104">
        <v>0.6</v>
      </c>
      <c r="J104">
        <v>0.59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 s="40">
        <f>AVERAGEIFS($C$2:C104, $B$2:B104, B104)</f>
        <v>19</v>
      </c>
      <c r="AM104" s="40">
        <f>AVERAGEIFS($I$2:I104, $B$2:B104, B104)</f>
        <v>0.6</v>
      </c>
      <c r="AN104" s="40">
        <f>AVERAGEIFS($J$2:J104, $B$2:B104, B104)</f>
        <v>0.59</v>
      </c>
      <c r="AO104" s="40">
        <f>AVERAGEIFS($D$2:D104, $B$2:B104, B104)</f>
        <v>1</v>
      </c>
    </row>
    <row r="105" spans="1:41" x14ac:dyDescent="0.25">
      <c r="A105" s="39">
        <v>46243</v>
      </c>
      <c r="B105" t="s">
        <v>118</v>
      </c>
      <c r="C105">
        <v>19</v>
      </c>
      <c r="D105">
        <v>1</v>
      </c>
      <c r="E105">
        <v>5</v>
      </c>
      <c r="F105">
        <v>3</v>
      </c>
      <c r="G105">
        <v>22</v>
      </c>
      <c r="H105">
        <v>13</v>
      </c>
      <c r="I105">
        <v>0.6</v>
      </c>
      <c r="J105">
        <v>0.59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 s="40">
        <f>AVERAGEIFS($C$2:C105, $B$2:B105, B105)</f>
        <v>12</v>
      </c>
      <c r="AM105" s="40">
        <f>AVERAGEIFS($I$2:I105, $B$2:B105, B105)</f>
        <v>0.45</v>
      </c>
      <c r="AN105" s="40">
        <f>AVERAGEIFS($J$2:J105, $B$2:B105, B105)</f>
        <v>0.48</v>
      </c>
      <c r="AO105" s="40">
        <f>AVERAGEIFS($D$2:D105, $B$2:B105, B105)</f>
        <v>0.66666666666666663</v>
      </c>
    </row>
    <row r="106" spans="1:41" x14ac:dyDescent="0.25">
      <c r="A106" s="39">
        <v>46243</v>
      </c>
      <c r="B106" t="s">
        <v>29</v>
      </c>
      <c r="C106">
        <v>16</v>
      </c>
      <c r="D106">
        <v>1</v>
      </c>
      <c r="E106">
        <v>5</v>
      </c>
      <c r="F106">
        <v>3</v>
      </c>
      <c r="G106">
        <v>22</v>
      </c>
      <c r="H106">
        <v>13</v>
      </c>
      <c r="I106">
        <v>0.6</v>
      </c>
      <c r="J106">
        <v>0.59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  <c r="AK106">
        <v>0</v>
      </c>
      <c r="AL106" s="40">
        <f>AVERAGEIFS($C$2:C106, $B$2:B106, B106)</f>
        <v>10</v>
      </c>
      <c r="AM106" s="40">
        <f>AVERAGEIFS($I$2:I106, $B$2:B106, B106)</f>
        <v>0.66666666666666663</v>
      </c>
      <c r="AN106" s="40">
        <f>AVERAGEIFS($J$2:J106, $B$2:B106, B106)</f>
        <v>0.61333333333333329</v>
      </c>
      <c r="AO106" s="40">
        <f>AVERAGEIFS($D$2:D106, $B$2:B106, B106)</f>
        <v>0.66666666666666663</v>
      </c>
    </row>
    <row r="107" spans="1:41" x14ac:dyDescent="0.25">
      <c r="A107" s="39">
        <v>46243</v>
      </c>
      <c r="B107" t="s">
        <v>38</v>
      </c>
      <c r="C107">
        <v>32</v>
      </c>
      <c r="D107">
        <v>1</v>
      </c>
      <c r="E107">
        <v>5</v>
      </c>
      <c r="F107">
        <v>3</v>
      </c>
      <c r="G107">
        <v>22</v>
      </c>
      <c r="H107">
        <v>13</v>
      </c>
      <c r="I107">
        <v>0.6</v>
      </c>
      <c r="J107">
        <v>0.59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  <c r="AK107">
        <v>0</v>
      </c>
      <c r="AL107" s="40">
        <f>AVERAGEIFS($C$2:C107, $B$2:B107, B107)</f>
        <v>22</v>
      </c>
      <c r="AM107" s="40">
        <f>AVERAGEIFS($I$2:I107, $B$2:B107, B107)</f>
        <v>0.45</v>
      </c>
      <c r="AN107" s="40">
        <f>AVERAGEIFS($J$2:J107, $B$2:B107, B107)</f>
        <v>0.49333333333333335</v>
      </c>
      <c r="AO107" s="40">
        <f>AVERAGEIFS($D$2:D107, $B$2:B107, B107)</f>
        <v>0.66666666666666663</v>
      </c>
    </row>
    <row r="108" spans="1:41" x14ac:dyDescent="0.25">
      <c r="A108" s="39">
        <v>46243</v>
      </c>
      <c r="B108" t="s">
        <v>2</v>
      </c>
      <c r="C108">
        <v>39</v>
      </c>
      <c r="D108">
        <v>0</v>
      </c>
      <c r="E108">
        <v>5</v>
      </c>
      <c r="F108">
        <v>2</v>
      </c>
      <c r="G108">
        <v>22</v>
      </c>
      <c r="H108">
        <v>9</v>
      </c>
      <c r="I108">
        <v>0.4</v>
      </c>
      <c r="J108">
        <v>0.41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 s="40">
        <f>AVERAGEIFS($C$2:C108, $B$2:B108, B108)</f>
        <v>24.25</v>
      </c>
      <c r="AM108" s="40">
        <f>AVERAGEIFS($I$2:I108, $B$2:B108, B108)</f>
        <v>0.35</v>
      </c>
      <c r="AN108" s="40">
        <f>AVERAGEIFS($J$2:J108, $B$2:B108, B108)</f>
        <v>0.46249999999999997</v>
      </c>
      <c r="AO108" s="40">
        <f>AVERAGEIFS($D$2:D108, $B$2:B108, B108)</f>
        <v>0.25</v>
      </c>
    </row>
    <row r="109" spans="1:41" x14ac:dyDescent="0.25">
      <c r="A109" s="39">
        <v>46243</v>
      </c>
      <c r="B109" t="s">
        <v>151</v>
      </c>
      <c r="C109">
        <v>28</v>
      </c>
      <c r="D109">
        <v>0</v>
      </c>
      <c r="E109">
        <v>5</v>
      </c>
      <c r="F109">
        <v>2</v>
      </c>
      <c r="G109">
        <v>22</v>
      </c>
      <c r="H109">
        <v>9</v>
      </c>
      <c r="I109">
        <v>0.4</v>
      </c>
      <c r="J109">
        <v>0.41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 s="40">
        <f>AVERAGEIFS($C$2:C109, $B$2:B109, B109)</f>
        <v>27.333333333333332</v>
      </c>
      <c r="AM109" s="40">
        <f>AVERAGEIFS($I$2:I109, $B$2:B109, B109)</f>
        <v>0.51666666666666661</v>
      </c>
      <c r="AN109" s="40">
        <f>AVERAGEIFS($J$2:J109, $B$2:B109, B109)</f>
        <v>0.5033333333333333</v>
      </c>
      <c r="AO109" s="40">
        <f>AVERAGEIFS($D$2:D109, $B$2:B109, B109)</f>
        <v>0.33333333333333331</v>
      </c>
    </row>
    <row r="110" spans="1:41" x14ac:dyDescent="0.25">
      <c r="A110" s="39">
        <v>46243</v>
      </c>
      <c r="B110" t="s">
        <v>124</v>
      </c>
      <c r="C110">
        <v>25</v>
      </c>
      <c r="D110">
        <v>0</v>
      </c>
      <c r="E110">
        <v>5</v>
      </c>
      <c r="F110">
        <v>2</v>
      </c>
      <c r="G110">
        <v>22</v>
      </c>
      <c r="H110">
        <v>9</v>
      </c>
      <c r="I110">
        <v>0.4</v>
      </c>
      <c r="J110">
        <v>0.41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 s="40">
        <f>AVERAGEIFS($C$2:C110, $B$2:B110, B110)</f>
        <v>17.75</v>
      </c>
      <c r="AM110" s="40">
        <f>AVERAGEIFS($I$2:I110, $B$2:B110, B110)</f>
        <v>0.375</v>
      </c>
      <c r="AN110" s="40">
        <f>AVERAGEIFS($J$2:J110, $B$2:B110, B110)</f>
        <v>0.42249999999999993</v>
      </c>
      <c r="AO110" s="40">
        <f>AVERAGEIFS($D$2:D110, $B$2:B110, B110)</f>
        <v>0.25</v>
      </c>
    </row>
    <row r="111" spans="1:41" x14ac:dyDescent="0.25">
      <c r="A111" s="39">
        <v>46243</v>
      </c>
      <c r="B111" t="s">
        <v>186</v>
      </c>
      <c r="C111">
        <v>29</v>
      </c>
      <c r="D111">
        <v>0</v>
      </c>
      <c r="E111">
        <v>5</v>
      </c>
      <c r="F111">
        <v>2</v>
      </c>
      <c r="G111">
        <v>22</v>
      </c>
      <c r="H111">
        <v>9</v>
      </c>
      <c r="I111">
        <v>0.4</v>
      </c>
      <c r="J111">
        <v>0.41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 s="40">
        <f>AVERAGEIFS($C$2:C111, $B$2:B111, B111)</f>
        <v>15</v>
      </c>
      <c r="AM111" s="40">
        <f>AVERAGEIFS($I$2:I111, $B$2:B111, B111)</f>
        <v>0.48571428571428571</v>
      </c>
      <c r="AN111" s="40">
        <f>AVERAGEIFS($J$2:J111, $B$2:B111, B111)</f>
        <v>0.51571428571428579</v>
      </c>
      <c r="AO111" s="40">
        <f>AVERAGEIFS($D$2:D111, $B$2:B111, B111)</f>
        <v>0.42857142857142855</v>
      </c>
    </row>
    <row r="112" spans="1:41" x14ac:dyDescent="0.25">
      <c r="A112" s="39">
        <v>46243</v>
      </c>
      <c r="B112" t="s">
        <v>253</v>
      </c>
      <c r="C112">
        <v>25</v>
      </c>
      <c r="D112">
        <v>0</v>
      </c>
      <c r="E112">
        <v>5</v>
      </c>
      <c r="F112">
        <v>2</v>
      </c>
      <c r="G112">
        <v>22</v>
      </c>
      <c r="H112">
        <v>9</v>
      </c>
      <c r="I112">
        <v>0.4</v>
      </c>
      <c r="J112">
        <v>0.41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 s="40">
        <f>AVERAGEIFS($C$2:C112, $B$2:B112, B112)</f>
        <v>9.6666666666666661</v>
      </c>
      <c r="AM112" s="40">
        <f>AVERAGEIFS($I$2:I112, $B$2:B112, B112)</f>
        <v>0.41666666666666669</v>
      </c>
      <c r="AN112" s="40">
        <f>AVERAGEIFS($J$2:J112, $B$2:B112, B112)</f>
        <v>0.44111111111111112</v>
      </c>
      <c r="AO112" s="40">
        <f>AVERAGEIFS($D$2:D112, $B$2:B112, B112)</f>
        <v>0.33333333333333331</v>
      </c>
    </row>
    <row r="113" spans="1:41" x14ac:dyDescent="0.25">
      <c r="A113" s="39">
        <v>46243</v>
      </c>
      <c r="B113" t="s">
        <v>22</v>
      </c>
      <c r="C113">
        <v>12</v>
      </c>
      <c r="D113">
        <v>0</v>
      </c>
      <c r="E113">
        <v>5</v>
      </c>
      <c r="F113">
        <v>2</v>
      </c>
      <c r="G113">
        <v>22</v>
      </c>
      <c r="H113">
        <v>9</v>
      </c>
      <c r="I113">
        <v>0.4</v>
      </c>
      <c r="J113">
        <v>0.41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 s="40">
        <f>AVERAGEIFS($C$2:C113, $B$2:B113, B113)</f>
        <v>12</v>
      </c>
      <c r="AM113" s="40">
        <f>AVERAGEIFS($I$2:I113, $B$2:B113, B113)</f>
        <v>0.4</v>
      </c>
      <c r="AN113" s="40">
        <f>AVERAGEIFS($J$2:J113, $B$2:B113, B113)</f>
        <v>0.41</v>
      </c>
      <c r="AO113" s="40">
        <f>AVERAGEIFS($D$2:D113, $B$2:B113, B113)</f>
        <v>0</v>
      </c>
    </row>
    <row r="114" spans="1:41" x14ac:dyDescent="0.25">
      <c r="A114" s="39">
        <v>46245</v>
      </c>
      <c r="B114" t="s">
        <v>6</v>
      </c>
      <c r="C114">
        <v>31</v>
      </c>
      <c r="D114">
        <v>1</v>
      </c>
      <c r="E114">
        <v>3</v>
      </c>
      <c r="F114">
        <v>3</v>
      </c>
      <c r="G114">
        <v>14</v>
      </c>
      <c r="H114">
        <v>9</v>
      </c>
      <c r="I114">
        <v>1</v>
      </c>
      <c r="J114">
        <v>0.64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40">
        <f>AVERAGEIFS($C$2:C114, $B$2:B114, B114)</f>
        <v>28.666666666666668</v>
      </c>
      <c r="AM114" s="40">
        <f>AVERAGEIFS($I$2:I114, $B$2:B114, B114)</f>
        <v>0.52222222222222225</v>
      </c>
      <c r="AN114" s="40">
        <f>AVERAGEIFS($J$2:J114, $B$2:B114, B114)</f>
        <v>0.48777777777777775</v>
      </c>
      <c r="AO114" s="40">
        <f>AVERAGEIFS($D$2:D114, $B$2:B114, B114)</f>
        <v>0.55555555555555558</v>
      </c>
    </row>
    <row r="115" spans="1:41" x14ac:dyDescent="0.25">
      <c r="A115" s="39">
        <v>46245</v>
      </c>
      <c r="B115" t="s">
        <v>113</v>
      </c>
      <c r="C115">
        <v>26</v>
      </c>
      <c r="D115">
        <v>1</v>
      </c>
      <c r="E115">
        <v>3</v>
      </c>
      <c r="F115">
        <v>3</v>
      </c>
      <c r="G115">
        <v>14</v>
      </c>
      <c r="H115">
        <v>9</v>
      </c>
      <c r="I115">
        <v>1</v>
      </c>
      <c r="J115">
        <v>0.64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40">
        <f>AVERAGEIFS($C$2:C115, $B$2:B115, B115)</f>
        <v>19</v>
      </c>
      <c r="AM115" s="40">
        <f>AVERAGEIFS($I$2:I115, $B$2:B115, B115)</f>
        <v>0.6</v>
      </c>
      <c r="AN115" s="40">
        <f>AVERAGEIFS($J$2:J115, $B$2:B115, B115)</f>
        <v>0.54833333333333334</v>
      </c>
      <c r="AO115" s="40">
        <f>AVERAGEIFS($D$2:D115, $B$2:B115, B115)</f>
        <v>0.66666666666666663</v>
      </c>
    </row>
    <row r="116" spans="1:41" x14ac:dyDescent="0.25">
      <c r="A116" s="39">
        <v>46245</v>
      </c>
      <c r="B116" t="s">
        <v>36</v>
      </c>
      <c r="C116">
        <v>14</v>
      </c>
      <c r="D116">
        <v>1</v>
      </c>
      <c r="E116">
        <v>3</v>
      </c>
      <c r="F116">
        <v>3</v>
      </c>
      <c r="G116">
        <v>14</v>
      </c>
      <c r="H116">
        <v>9</v>
      </c>
      <c r="I116">
        <v>1</v>
      </c>
      <c r="J116">
        <v>0.64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16.5</v>
      </c>
      <c r="AM116" s="40">
        <f>AVERAGEIFS($I$2:I116, $B$2:B116, B116)</f>
        <v>0.8</v>
      </c>
      <c r="AN116" s="40">
        <f>AVERAGEIFS($J$2:J116, $B$2:B116, B116)</f>
        <v>0.61499999999999999</v>
      </c>
      <c r="AO116" s="40">
        <f>AVERAGEIFS($D$2:D116, $B$2:B116, B116)</f>
        <v>1</v>
      </c>
    </row>
    <row r="117" spans="1:41" x14ac:dyDescent="0.25">
      <c r="A117" s="39">
        <v>46245</v>
      </c>
      <c r="B117" t="s">
        <v>44</v>
      </c>
      <c r="C117">
        <v>16</v>
      </c>
      <c r="D117">
        <v>1</v>
      </c>
      <c r="E117">
        <v>3</v>
      </c>
      <c r="F117">
        <v>3</v>
      </c>
      <c r="G117">
        <v>14</v>
      </c>
      <c r="H117">
        <v>9</v>
      </c>
      <c r="I117">
        <v>1</v>
      </c>
      <c r="J117">
        <v>0.64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16.333333333333332</v>
      </c>
      <c r="AM117" s="40">
        <f>AVERAGEIFS($I$2:I117, $B$2:B117, B117)</f>
        <v>0.5</v>
      </c>
      <c r="AN117" s="40">
        <f>AVERAGEIFS($J$2:J117, $B$2:B117, B117)</f>
        <v>0.48333333333333339</v>
      </c>
      <c r="AO117" s="40">
        <f>AVERAGEIFS($D$2:D117, $B$2:B117, B117)</f>
        <v>0.33333333333333331</v>
      </c>
    </row>
    <row r="118" spans="1:41" x14ac:dyDescent="0.25">
      <c r="A118" s="39">
        <v>46245</v>
      </c>
      <c r="B118" t="s">
        <v>186</v>
      </c>
      <c r="C118">
        <v>17</v>
      </c>
      <c r="D118">
        <v>1</v>
      </c>
      <c r="E118">
        <v>3</v>
      </c>
      <c r="F118">
        <v>3</v>
      </c>
      <c r="G118">
        <v>14</v>
      </c>
      <c r="H118">
        <v>9</v>
      </c>
      <c r="I118">
        <v>1</v>
      </c>
      <c r="J118">
        <v>0.64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15.25</v>
      </c>
      <c r="AM118" s="40">
        <f>AVERAGEIFS($I$2:I118, $B$2:B118, B118)</f>
        <v>0.55000000000000004</v>
      </c>
      <c r="AN118" s="40">
        <f>AVERAGEIFS($J$2:J118, $B$2:B118, B118)</f>
        <v>0.53125</v>
      </c>
      <c r="AO118" s="40">
        <f>AVERAGEIFS($D$2:D118, $B$2:B118, B118)</f>
        <v>0.5</v>
      </c>
    </row>
    <row r="119" spans="1:41" x14ac:dyDescent="0.25">
      <c r="A119" s="39">
        <v>46245</v>
      </c>
      <c r="B119" t="s">
        <v>92</v>
      </c>
      <c r="C119">
        <v>8</v>
      </c>
      <c r="D119">
        <v>1</v>
      </c>
      <c r="E119">
        <v>3</v>
      </c>
      <c r="F119">
        <v>3</v>
      </c>
      <c r="G119">
        <v>14</v>
      </c>
      <c r="H119">
        <v>9</v>
      </c>
      <c r="I119">
        <v>1</v>
      </c>
      <c r="J119">
        <v>0.64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8</v>
      </c>
      <c r="AM119" s="40">
        <f>AVERAGEIFS($I$2:I119, $B$2:B119, B119)</f>
        <v>1</v>
      </c>
      <c r="AN119" s="40">
        <f>AVERAGEIFS($J$2:J119, $B$2:B119, B119)</f>
        <v>0.64</v>
      </c>
      <c r="AO119" s="40">
        <f>AVERAGEIFS($D$2:D119, $B$2:B119, B119)</f>
        <v>1</v>
      </c>
    </row>
    <row r="120" spans="1:41" x14ac:dyDescent="0.25">
      <c r="A120" s="39">
        <v>46245</v>
      </c>
      <c r="B120" t="s">
        <v>1</v>
      </c>
      <c r="C120">
        <v>33</v>
      </c>
      <c r="D120">
        <v>0</v>
      </c>
      <c r="E120">
        <v>3</v>
      </c>
      <c r="F120">
        <v>0</v>
      </c>
      <c r="G120">
        <v>14</v>
      </c>
      <c r="H120">
        <v>5</v>
      </c>
      <c r="I120">
        <v>0</v>
      </c>
      <c r="J120">
        <v>0.36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27.25</v>
      </c>
      <c r="AM120" s="40">
        <f>AVERAGEIFS($I$2:I120, $B$2:B120, B120)</f>
        <v>0.5</v>
      </c>
      <c r="AN120" s="40">
        <f>AVERAGEIFS($J$2:J120, $B$2:B120, B120)</f>
        <v>0.52</v>
      </c>
      <c r="AO120" s="40">
        <f>AVERAGEIFS($D$2:D120, $B$2:B120, B120)</f>
        <v>0.5</v>
      </c>
    </row>
    <row r="121" spans="1:41" x14ac:dyDescent="0.25">
      <c r="A121" s="39">
        <v>46245</v>
      </c>
      <c r="B121" t="s">
        <v>65</v>
      </c>
      <c r="C121">
        <v>10</v>
      </c>
      <c r="D121">
        <v>0</v>
      </c>
      <c r="E121">
        <v>3</v>
      </c>
      <c r="F121">
        <v>0</v>
      </c>
      <c r="G121">
        <v>14</v>
      </c>
      <c r="H121">
        <v>5</v>
      </c>
      <c r="I121">
        <v>0</v>
      </c>
      <c r="J121">
        <v>0.36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22.285714285714285</v>
      </c>
      <c r="AM121" s="40">
        <f>AVERAGEIFS($I$2:I121, $B$2:B121, B121)</f>
        <v>0.37142857142857144</v>
      </c>
      <c r="AN121" s="40">
        <f>AVERAGEIFS($J$2:J121, $B$2:B121, B121)</f>
        <v>0.45571428571428568</v>
      </c>
      <c r="AO121" s="40">
        <f>AVERAGEIFS($D$2:D121, $B$2:B121, B121)</f>
        <v>0.42857142857142855</v>
      </c>
    </row>
    <row r="122" spans="1:41" x14ac:dyDescent="0.25">
      <c r="A122" s="39">
        <v>46245</v>
      </c>
      <c r="B122" t="s">
        <v>124</v>
      </c>
      <c r="C122">
        <v>21</v>
      </c>
      <c r="D122">
        <v>0</v>
      </c>
      <c r="E122">
        <v>3</v>
      </c>
      <c r="F122">
        <v>0</v>
      </c>
      <c r="G122">
        <v>14</v>
      </c>
      <c r="H122">
        <v>5</v>
      </c>
      <c r="I122">
        <v>0</v>
      </c>
      <c r="J122">
        <v>0.36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18.399999999999999</v>
      </c>
      <c r="AM122" s="40">
        <f>AVERAGEIFS($I$2:I122, $B$2:B122, B122)</f>
        <v>0.3</v>
      </c>
      <c r="AN122" s="40">
        <f>AVERAGEIFS($J$2:J122, $B$2:B122, B122)</f>
        <v>0.41</v>
      </c>
      <c r="AO122" s="40">
        <f>AVERAGEIFS($D$2:D122, $B$2:B122, B122)</f>
        <v>0.2</v>
      </c>
    </row>
    <row r="123" spans="1:41" x14ac:dyDescent="0.25">
      <c r="A123" s="39">
        <v>46245</v>
      </c>
      <c r="B123" t="s">
        <v>118</v>
      </c>
      <c r="C123">
        <v>17</v>
      </c>
      <c r="D123">
        <v>0</v>
      </c>
      <c r="E123">
        <v>3</v>
      </c>
      <c r="F123">
        <v>0</v>
      </c>
      <c r="G123">
        <v>14</v>
      </c>
      <c r="H123">
        <v>5</v>
      </c>
      <c r="I123">
        <v>0</v>
      </c>
      <c r="J123">
        <v>0.36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13.25</v>
      </c>
      <c r="AM123" s="40">
        <f>AVERAGEIFS($I$2:I123, $B$2:B123, B123)</f>
        <v>0.33750000000000002</v>
      </c>
      <c r="AN123" s="40">
        <f>AVERAGEIFS($J$2:J123, $B$2:B123, B123)</f>
        <v>0.44999999999999996</v>
      </c>
      <c r="AO123" s="40">
        <f>AVERAGEIFS($D$2:D123, $B$2:B123, B123)</f>
        <v>0.5</v>
      </c>
    </row>
    <row r="124" spans="1:41" x14ac:dyDescent="0.25">
      <c r="A124" s="39">
        <v>46245</v>
      </c>
      <c r="B124" t="s">
        <v>253</v>
      </c>
      <c r="C124">
        <v>3</v>
      </c>
      <c r="D124">
        <v>0</v>
      </c>
      <c r="E124">
        <v>3</v>
      </c>
      <c r="F124">
        <v>0</v>
      </c>
      <c r="G124">
        <v>14</v>
      </c>
      <c r="H124">
        <v>5</v>
      </c>
      <c r="I124">
        <v>0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9</v>
      </c>
      <c r="AM124" s="40">
        <f>AVERAGEIFS($I$2:I124, $B$2:B124, B124)</f>
        <v>0.375</v>
      </c>
      <c r="AN124" s="40">
        <f>AVERAGEIFS($J$2:J124, $B$2:B124, B124)</f>
        <v>0.433</v>
      </c>
      <c r="AO124" s="40">
        <f>AVERAGEIFS($D$2:D124, $B$2:B124, B124)</f>
        <v>0.3</v>
      </c>
    </row>
    <row r="125" spans="1:41" x14ac:dyDescent="0.25">
      <c r="A125" s="39">
        <v>46245</v>
      </c>
      <c r="B125" t="s">
        <v>29</v>
      </c>
      <c r="C125">
        <v>10</v>
      </c>
      <c r="D125">
        <v>0</v>
      </c>
      <c r="E125">
        <v>3</v>
      </c>
      <c r="F125">
        <v>0</v>
      </c>
      <c r="G125">
        <v>14</v>
      </c>
      <c r="H125">
        <v>5</v>
      </c>
      <c r="I125">
        <v>0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10</v>
      </c>
      <c r="AM125" s="40">
        <f>AVERAGEIFS($I$2:I125, $B$2:B125, B125)</f>
        <v>0.5</v>
      </c>
      <c r="AN125" s="40">
        <f>AVERAGEIFS($J$2:J125, $B$2:B125, B125)</f>
        <v>0.54999999999999993</v>
      </c>
      <c r="AO125" s="40">
        <f>AVERAGEIFS($D$2:D125, $B$2:B125, B125)</f>
        <v>0.5</v>
      </c>
    </row>
    <row r="126" spans="1:41" x14ac:dyDescent="0.25">
      <c r="A126" s="39">
        <v>46247</v>
      </c>
      <c r="B126" t="s">
        <v>38</v>
      </c>
      <c r="C126">
        <v>10</v>
      </c>
      <c r="D126">
        <v>1</v>
      </c>
      <c r="E126">
        <v>3</v>
      </c>
      <c r="F126">
        <v>3</v>
      </c>
      <c r="G126">
        <v>12</v>
      </c>
      <c r="H126">
        <v>9</v>
      </c>
      <c r="I126">
        <v>1</v>
      </c>
      <c r="J126">
        <v>0.75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19</v>
      </c>
      <c r="AM126" s="40">
        <f>AVERAGEIFS($I$2:I126, $B$2:B126, B126)</f>
        <v>0.58750000000000002</v>
      </c>
      <c r="AN126" s="40">
        <f>AVERAGEIFS($J$2:J126, $B$2:B126, B126)</f>
        <v>0.5575</v>
      </c>
      <c r="AO126" s="40">
        <f>AVERAGEIFS($D$2:D126, $B$2:B126, B126)</f>
        <v>0.75</v>
      </c>
    </row>
    <row r="127" spans="1:41" x14ac:dyDescent="0.25">
      <c r="A127" s="39">
        <v>46247</v>
      </c>
      <c r="B127" t="s">
        <v>1</v>
      </c>
      <c r="C127">
        <v>19</v>
      </c>
      <c r="D127">
        <v>1</v>
      </c>
      <c r="E127">
        <v>3</v>
      </c>
      <c r="F127">
        <v>3</v>
      </c>
      <c r="G127">
        <v>12</v>
      </c>
      <c r="H127">
        <v>9</v>
      </c>
      <c r="I127">
        <v>1</v>
      </c>
      <c r="J127">
        <v>0.75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25.6</v>
      </c>
      <c r="AM127" s="40">
        <f>AVERAGEIFS($I$2:I127, $B$2:B127, B127)</f>
        <v>0.6</v>
      </c>
      <c r="AN127" s="40">
        <f>AVERAGEIFS($J$2:J127, $B$2:B127, B127)</f>
        <v>0.56600000000000006</v>
      </c>
      <c r="AO127" s="40">
        <f>AVERAGEIFS($D$2:D127, $B$2:B127, B127)</f>
        <v>0.6</v>
      </c>
    </row>
    <row r="128" spans="1:41" x14ac:dyDescent="0.25">
      <c r="A128" s="39">
        <v>46247</v>
      </c>
      <c r="B128" t="s">
        <v>65</v>
      </c>
      <c r="C128">
        <v>19</v>
      </c>
      <c r="D128">
        <v>1</v>
      </c>
      <c r="E128">
        <v>3</v>
      </c>
      <c r="F128">
        <v>3</v>
      </c>
      <c r="G128">
        <v>12</v>
      </c>
      <c r="H128">
        <v>9</v>
      </c>
      <c r="I128">
        <v>1</v>
      </c>
      <c r="J128">
        <v>0.75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21.875</v>
      </c>
      <c r="AM128" s="40">
        <f>AVERAGEIFS($I$2:I128, $B$2:B128, B128)</f>
        <v>0.45</v>
      </c>
      <c r="AN128" s="40">
        <f>AVERAGEIFS($J$2:J128, $B$2:B128, B128)</f>
        <v>0.49249999999999999</v>
      </c>
      <c r="AO128" s="40">
        <f>AVERAGEIFS($D$2:D128, $B$2:B128, B128)</f>
        <v>0.5</v>
      </c>
    </row>
    <row r="129" spans="1:41" x14ac:dyDescent="0.25">
      <c r="A129" s="39">
        <v>46247</v>
      </c>
      <c r="B129" t="s">
        <v>119</v>
      </c>
      <c r="C129">
        <v>14</v>
      </c>
      <c r="D129">
        <v>1</v>
      </c>
      <c r="E129">
        <v>3</v>
      </c>
      <c r="F129">
        <v>3</v>
      </c>
      <c r="G129">
        <v>12</v>
      </c>
      <c r="H129">
        <v>9</v>
      </c>
      <c r="I129">
        <v>1</v>
      </c>
      <c r="J129">
        <v>0.75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19.428571428571427</v>
      </c>
      <c r="AM129" s="40">
        <f>AVERAGEIFS($I$2:I129, $B$2:B129, B129)</f>
        <v>0.62857142857142867</v>
      </c>
      <c r="AN129" s="40">
        <f>AVERAGEIFS($J$2:J129, $B$2:B129, B129)</f>
        <v>0.6</v>
      </c>
      <c r="AO129" s="40">
        <f>AVERAGEIFS($D$2:D129, $B$2:B129, B129)</f>
        <v>0.5714285714285714</v>
      </c>
    </row>
    <row r="130" spans="1:41" x14ac:dyDescent="0.25">
      <c r="A130" s="39">
        <v>46247</v>
      </c>
      <c r="B130" t="s">
        <v>113</v>
      </c>
      <c r="C130">
        <v>18</v>
      </c>
      <c r="D130">
        <v>1</v>
      </c>
      <c r="E130">
        <v>3</v>
      </c>
      <c r="F130">
        <v>3</v>
      </c>
      <c r="G130">
        <v>12</v>
      </c>
      <c r="H130">
        <v>9</v>
      </c>
      <c r="I130">
        <v>1</v>
      </c>
      <c r="J130">
        <v>0.75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18.857142857142858</v>
      </c>
      <c r="AM130" s="40">
        <f>AVERAGEIFS($I$2:I130, $B$2:B130, B130)</f>
        <v>0.65714285714285714</v>
      </c>
      <c r="AN130" s="40">
        <f>AVERAGEIFS($J$2:J130, $B$2:B130, B130)</f>
        <v>0.57714285714285718</v>
      </c>
      <c r="AO130" s="40">
        <f>AVERAGEIFS($D$2:D130, $B$2:B130, B130)</f>
        <v>0.7142857142857143</v>
      </c>
    </row>
    <row r="131" spans="1:41" x14ac:dyDescent="0.25">
      <c r="A131" s="39">
        <v>46247</v>
      </c>
      <c r="B131" t="s">
        <v>133</v>
      </c>
      <c r="C131">
        <v>10</v>
      </c>
      <c r="D131">
        <v>1</v>
      </c>
      <c r="E131">
        <v>3</v>
      </c>
      <c r="F131">
        <v>3</v>
      </c>
      <c r="G131">
        <v>12</v>
      </c>
      <c r="H131">
        <v>9</v>
      </c>
      <c r="I131">
        <v>1</v>
      </c>
      <c r="J131">
        <v>0.75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11.8</v>
      </c>
      <c r="AM131" s="40">
        <f>AVERAGEIFS($I$2:I131, $B$2:B131, B131)</f>
        <v>0.67</v>
      </c>
      <c r="AN131" s="40">
        <f>AVERAGEIFS($J$2:J131, $B$2:B131, B131)</f>
        <v>0.52200000000000002</v>
      </c>
      <c r="AO131" s="40">
        <f>AVERAGEIFS($D$2:D131, $B$2:B131, B131)</f>
        <v>0.8</v>
      </c>
    </row>
    <row r="132" spans="1:41" x14ac:dyDescent="0.25">
      <c r="A132" s="39">
        <v>46247</v>
      </c>
      <c r="B132" t="s">
        <v>36</v>
      </c>
      <c r="C132">
        <v>5</v>
      </c>
      <c r="D132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12.666666666666666</v>
      </c>
      <c r="AM132" s="40">
        <f>AVERAGEIFS($I$2:I132, $B$2:B132, B132)</f>
        <v>0.53333333333333333</v>
      </c>
      <c r="AN132" s="40">
        <f>AVERAGEIFS($J$2:J132, $B$2:B132, B132)</f>
        <v>0.49333333333333335</v>
      </c>
      <c r="AO132" s="40">
        <f>AVERAGEIFS($D$2:D132, $B$2:B132, B132)</f>
        <v>0.66666666666666663</v>
      </c>
    </row>
    <row r="133" spans="1:41" x14ac:dyDescent="0.25">
      <c r="A133" s="39">
        <v>46247</v>
      </c>
      <c r="B133" t="s">
        <v>6</v>
      </c>
      <c r="C133">
        <v>23</v>
      </c>
      <c r="D133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28.1</v>
      </c>
      <c r="AM133" s="40">
        <f>AVERAGEIFS($I$2:I133, $B$2:B133, B133)</f>
        <v>0.47000000000000003</v>
      </c>
      <c r="AN133" s="40">
        <f>AVERAGEIFS($J$2:J133, $B$2:B133, B133)</f>
        <v>0.46399999999999997</v>
      </c>
      <c r="AO133" s="40">
        <f>AVERAGEIFS($D$2:D133, $B$2:B133, B133)</f>
        <v>0.5</v>
      </c>
    </row>
    <row r="134" spans="1:41" x14ac:dyDescent="0.25">
      <c r="A134" s="39">
        <v>46247</v>
      </c>
      <c r="B134" t="s">
        <v>151</v>
      </c>
      <c r="C134">
        <v>20</v>
      </c>
      <c r="D134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25.5</v>
      </c>
      <c r="AM134" s="40">
        <f>AVERAGEIFS($I$2:I134, $B$2:B134, B134)</f>
        <v>0.38749999999999996</v>
      </c>
      <c r="AN134" s="40">
        <f>AVERAGEIFS($J$2:J134, $B$2:B134, B134)</f>
        <v>0.44</v>
      </c>
      <c r="AO134" s="40">
        <f>AVERAGEIFS($D$2:D134, $B$2:B134, B134)</f>
        <v>0.25</v>
      </c>
    </row>
    <row r="135" spans="1:41" x14ac:dyDescent="0.25">
      <c r="A135" s="39">
        <v>46247</v>
      </c>
      <c r="B135" t="s">
        <v>44</v>
      </c>
      <c r="C135">
        <v>10</v>
      </c>
      <c r="D135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14.75</v>
      </c>
      <c r="AM135" s="40">
        <f>AVERAGEIFS($I$2:I135, $B$2:B135, B135)</f>
        <v>0.375</v>
      </c>
      <c r="AN135" s="40">
        <f>AVERAGEIFS($J$2:J135, $B$2:B135, B135)</f>
        <v>0.42500000000000004</v>
      </c>
      <c r="AO135" s="40">
        <f>AVERAGEIFS($D$2:D135, $B$2:B135, B135)</f>
        <v>0.25</v>
      </c>
    </row>
    <row r="136" spans="1:41" x14ac:dyDescent="0.25">
      <c r="A136" s="39">
        <v>46247</v>
      </c>
      <c r="B136" t="s">
        <v>186</v>
      </c>
      <c r="C136">
        <v>10</v>
      </c>
      <c r="D136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14.666666666666666</v>
      </c>
      <c r="AM136" s="40">
        <f>AVERAGEIFS($I$2:I136, $B$2:B136, B136)</f>
        <v>0.48888888888888893</v>
      </c>
      <c r="AN136" s="40">
        <f>AVERAGEIFS($J$2:J136, $B$2:B136, B136)</f>
        <v>0.5</v>
      </c>
      <c r="AO136" s="40">
        <f>AVERAGEIFS($D$2:D136, $B$2:B136, B136)</f>
        <v>0.44444444444444442</v>
      </c>
    </row>
    <row r="137" spans="1:41" x14ac:dyDescent="0.25">
      <c r="A137" s="39">
        <v>46247</v>
      </c>
      <c r="B137" t="s">
        <v>253</v>
      </c>
      <c r="C137">
        <v>6</v>
      </c>
      <c r="D137">
        <v>0</v>
      </c>
      <c r="E137">
        <v>3</v>
      </c>
      <c r="F137">
        <v>0</v>
      </c>
      <c r="G137">
        <v>12</v>
      </c>
      <c r="H137">
        <v>3</v>
      </c>
      <c r="I137">
        <v>0</v>
      </c>
      <c r="J137">
        <v>0.25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8.7272727272727266</v>
      </c>
      <c r="AM137" s="40">
        <f>AVERAGEIFS($I$2:I137, $B$2:B137, B137)</f>
        <v>0.34090909090909088</v>
      </c>
      <c r="AN137" s="40">
        <f>AVERAGEIFS($J$2:J137, $B$2:B137, B137)</f>
        <v>0.41636363636363638</v>
      </c>
      <c r="AO137" s="40">
        <f>AVERAGEIFS($D$2:D137, $B$2:B137, B137)</f>
        <v>0.27272727272727271</v>
      </c>
    </row>
    <row r="138" spans="1:41" x14ac:dyDescent="0.25">
      <c r="A138" s="39">
        <v>46248</v>
      </c>
      <c r="B138" t="s">
        <v>36</v>
      </c>
      <c r="C138">
        <v>13</v>
      </c>
      <c r="D138">
        <v>1</v>
      </c>
      <c r="E138">
        <v>4</v>
      </c>
      <c r="F138">
        <v>3</v>
      </c>
      <c r="G138">
        <v>16</v>
      </c>
      <c r="H138">
        <v>10</v>
      </c>
      <c r="I138">
        <v>0.75</v>
      </c>
      <c r="J138">
        <v>0.63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1</v>
      </c>
      <c r="AI138">
        <v>1</v>
      </c>
      <c r="AJ138">
        <v>0</v>
      </c>
      <c r="AK138">
        <v>0</v>
      </c>
      <c r="AL138" s="40">
        <f>AVERAGEIFS($C$2:C138, $B$2:B138, B138)</f>
        <v>12.75</v>
      </c>
      <c r="AM138" s="40">
        <f>AVERAGEIFS($I$2:I138, $B$2:B138, B138)</f>
        <v>0.58750000000000002</v>
      </c>
      <c r="AN138" s="40">
        <f>AVERAGEIFS($J$2:J138, $B$2:B138, B138)</f>
        <v>0.52749999999999997</v>
      </c>
      <c r="AO138" s="40">
        <f>AVERAGEIFS($D$2:D138, $B$2:B138, B138)</f>
        <v>0.75</v>
      </c>
    </row>
    <row r="139" spans="1:41" x14ac:dyDescent="0.25">
      <c r="A139" s="39">
        <v>46248</v>
      </c>
      <c r="B139" t="s">
        <v>119</v>
      </c>
      <c r="C139">
        <v>13</v>
      </c>
      <c r="D139">
        <v>1</v>
      </c>
      <c r="E139">
        <v>4</v>
      </c>
      <c r="F139">
        <v>3</v>
      </c>
      <c r="G139">
        <v>16</v>
      </c>
      <c r="H139">
        <v>10</v>
      </c>
      <c r="I139">
        <v>0.75</v>
      </c>
      <c r="J139">
        <v>0.63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1</v>
      </c>
      <c r="AJ139">
        <v>0</v>
      </c>
      <c r="AK139">
        <v>0</v>
      </c>
      <c r="AL139" s="40">
        <f>AVERAGEIFS($C$2:C139, $B$2:B139, B139)</f>
        <v>18.625</v>
      </c>
      <c r="AM139" s="40">
        <f>AVERAGEIFS($I$2:I139, $B$2:B139, B139)</f>
        <v>0.64375000000000004</v>
      </c>
      <c r="AN139" s="40">
        <f>AVERAGEIFS($J$2:J139, $B$2:B139, B139)</f>
        <v>0.60375000000000001</v>
      </c>
      <c r="AO139" s="40">
        <f>AVERAGEIFS($D$2:D139, $B$2:B139, B139)</f>
        <v>0.625</v>
      </c>
    </row>
    <row r="140" spans="1:41" x14ac:dyDescent="0.25">
      <c r="A140" s="39">
        <v>46248</v>
      </c>
      <c r="B140" t="s">
        <v>6</v>
      </c>
      <c r="C140">
        <v>22</v>
      </c>
      <c r="D140">
        <v>1</v>
      </c>
      <c r="E140">
        <v>4</v>
      </c>
      <c r="F140">
        <v>3</v>
      </c>
      <c r="G140">
        <v>16</v>
      </c>
      <c r="H140">
        <v>10</v>
      </c>
      <c r="I140">
        <v>0.75</v>
      </c>
      <c r="J140">
        <v>0.63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 s="40">
        <f>AVERAGEIFS($C$2:C140, $B$2:B140, B140)</f>
        <v>27.545454545454547</v>
      </c>
      <c r="AM140" s="40">
        <f>AVERAGEIFS($I$2:I140, $B$2:B140, B140)</f>
        <v>0.49545454545454548</v>
      </c>
      <c r="AN140" s="40">
        <f>AVERAGEIFS($J$2:J140, $B$2:B140, B140)</f>
        <v>0.47909090909090907</v>
      </c>
      <c r="AO140" s="40">
        <f>AVERAGEIFS($D$2:D140, $B$2:B140, B140)</f>
        <v>0.54545454545454541</v>
      </c>
    </row>
    <row r="141" spans="1:41" x14ac:dyDescent="0.25">
      <c r="A141" s="39">
        <v>46248</v>
      </c>
      <c r="B141" t="s">
        <v>65</v>
      </c>
      <c r="C141">
        <v>14</v>
      </c>
      <c r="D141">
        <v>1</v>
      </c>
      <c r="E141">
        <v>4</v>
      </c>
      <c r="F141">
        <v>3</v>
      </c>
      <c r="G141">
        <v>16</v>
      </c>
      <c r="H141">
        <v>10</v>
      </c>
      <c r="I141">
        <v>0.75</v>
      </c>
      <c r="J141">
        <v>0.63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1</v>
      </c>
      <c r="AI141">
        <v>1</v>
      </c>
      <c r="AJ141">
        <v>0</v>
      </c>
      <c r="AK141">
        <v>0</v>
      </c>
      <c r="AL141" s="40">
        <f>AVERAGEIFS($C$2:C141, $B$2:B141, B141)</f>
        <v>21</v>
      </c>
      <c r="AM141" s="40">
        <f>AVERAGEIFS($I$2:I141, $B$2:B141, B141)</f>
        <v>0.48333333333333328</v>
      </c>
      <c r="AN141" s="40">
        <f>AVERAGEIFS($J$2:J141, $B$2:B141, B141)</f>
        <v>0.50777777777777777</v>
      </c>
      <c r="AO141" s="40">
        <f>AVERAGEIFS($D$2:D141, $B$2:B141, B141)</f>
        <v>0.55555555555555558</v>
      </c>
    </row>
    <row r="142" spans="1:41" x14ac:dyDescent="0.25">
      <c r="A142" s="39">
        <v>46248</v>
      </c>
      <c r="B142" t="s">
        <v>186</v>
      </c>
      <c r="C142">
        <v>15</v>
      </c>
      <c r="D142">
        <v>1</v>
      </c>
      <c r="E142">
        <v>4</v>
      </c>
      <c r="F142">
        <v>3</v>
      </c>
      <c r="G142">
        <v>16</v>
      </c>
      <c r="H142">
        <v>10</v>
      </c>
      <c r="I142">
        <v>0.75</v>
      </c>
      <c r="J142">
        <v>0.63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  <c r="AH142">
        <v>1</v>
      </c>
      <c r="AI142">
        <v>1</v>
      </c>
      <c r="AJ142">
        <v>0</v>
      </c>
      <c r="AK142">
        <v>0</v>
      </c>
      <c r="AL142" s="40">
        <f>AVERAGEIFS($C$2:C142, $B$2:B142, B142)</f>
        <v>14.7</v>
      </c>
      <c r="AM142" s="40">
        <f>AVERAGEIFS($I$2:I142, $B$2:B142, B142)</f>
        <v>0.51500000000000001</v>
      </c>
      <c r="AN142" s="40">
        <f>AVERAGEIFS($J$2:J142, $B$2:B142, B142)</f>
        <v>0.51300000000000001</v>
      </c>
      <c r="AO142" s="40">
        <f>AVERAGEIFS($D$2:D142, $B$2:B142, B142)</f>
        <v>0.5</v>
      </c>
    </row>
    <row r="143" spans="1:41" x14ac:dyDescent="0.25">
      <c r="A143" s="39">
        <v>46248</v>
      </c>
      <c r="B143" t="s">
        <v>1</v>
      </c>
      <c r="C143">
        <v>21</v>
      </c>
      <c r="D143">
        <v>1</v>
      </c>
      <c r="E143">
        <v>4</v>
      </c>
      <c r="F143">
        <v>3</v>
      </c>
      <c r="G143">
        <v>16</v>
      </c>
      <c r="H143">
        <v>10</v>
      </c>
      <c r="I143">
        <v>0.75</v>
      </c>
      <c r="J143">
        <v>0.63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1</v>
      </c>
      <c r="AI143">
        <v>1</v>
      </c>
      <c r="AJ143">
        <v>0</v>
      </c>
      <c r="AK143">
        <v>0</v>
      </c>
      <c r="AL143" s="40">
        <f>AVERAGEIFS($C$2:C143, $B$2:B143, B143)</f>
        <v>24.833333333333332</v>
      </c>
      <c r="AM143" s="40">
        <f>AVERAGEIFS($I$2:I143, $B$2:B143, B143)</f>
        <v>0.625</v>
      </c>
      <c r="AN143" s="40">
        <f>AVERAGEIFS($J$2:J143, $B$2:B143, B143)</f>
        <v>0.57666666666666666</v>
      </c>
      <c r="AO143" s="40">
        <f>AVERAGEIFS($D$2:D143, $B$2:B143, B143)</f>
        <v>0.66666666666666663</v>
      </c>
    </row>
    <row r="144" spans="1:41" x14ac:dyDescent="0.25">
      <c r="A144" s="39">
        <v>46248</v>
      </c>
      <c r="B144" t="s">
        <v>113</v>
      </c>
      <c r="C144">
        <v>19</v>
      </c>
      <c r="D144">
        <v>0</v>
      </c>
      <c r="E144">
        <v>4</v>
      </c>
      <c r="F144">
        <v>1</v>
      </c>
      <c r="G144">
        <v>16</v>
      </c>
      <c r="H144">
        <v>6</v>
      </c>
      <c r="I144">
        <v>0.25</v>
      </c>
      <c r="J144">
        <v>0.38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18.875</v>
      </c>
      <c r="AM144" s="40">
        <f>AVERAGEIFS($I$2:I144, $B$2:B144, B144)</f>
        <v>0.60624999999999996</v>
      </c>
      <c r="AN144" s="40">
        <f>AVERAGEIFS($J$2:J144, $B$2:B144, B144)</f>
        <v>0.55249999999999999</v>
      </c>
      <c r="AO144" s="40">
        <f>AVERAGEIFS($D$2:D144, $B$2:B144, B144)</f>
        <v>0.625</v>
      </c>
    </row>
    <row r="145" spans="1:41" x14ac:dyDescent="0.25">
      <c r="A145" s="39">
        <v>46248</v>
      </c>
      <c r="B145" t="s">
        <v>151</v>
      </c>
      <c r="C145">
        <v>15</v>
      </c>
      <c r="D145">
        <v>0</v>
      </c>
      <c r="E145">
        <v>4</v>
      </c>
      <c r="F145">
        <v>1</v>
      </c>
      <c r="G145">
        <v>16</v>
      </c>
      <c r="H145">
        <v>6</v>
      </c>
      <c r="I145">
        <v>0.25</v>
      </c>
      <c r="J145">
        <v>0.38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23.4</v>
      </c>
      <c r="AM145" s="40">
        <f>AVERAGEIFS($I$2:I145, $B$2:B145, B145)</f>
        <v>0.36</v>
      </c>
      <c r="AN145" s="40">
        <f>AVERAGEIFS($J$2:J145, $B$2:B145, B145)</f>
        <v>0.42800000000000005</v>
      </c>
      <c r="AO145" s="40">
        <f>AVERAGEIFS($D$2:D145, $B$2:B145, B145)</f>
        <v>0.2</v>
      </c>
    </row>
    <row r="146" spans="1:41" x14ac:dyDescent="0.25">
      <c r="A146" s="39">
        <v>46248</v>
      </c>
      <c r="B146" t="s">
        <v>44</v>
      </c>
      <c r="C146">
        <v>13</v>
      </c>
      <c r="D146">
        <v>0</v>
      </c>
      <c r="E146">
        <v>4</v>
      </c>
      <c r="F146">
        <v>1</v>
      </c>
      <c r="G146">
        <v>16</v>
      </c>
      <c r="H146">
        <v>6</v>
      </c>
      <c r="I146">
        <v>0.25</v>
      </c>
      <c r="J146">
        <v>0.38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14.4</v>
      </c>
      <c r="AM146" s="40">
        <f>AVERAGEIFS($I$2:I146, $B$2:B146, B146)</f>
        <v>0.35</v>
      </c>
      <c r="AN146" s="40">
        <f>AVERAGEIFS($J$2:J146, $B$2:B146, B146)</f>
        <v>0.41600000000000004</v>
      </c>
      <c r="AO146" s="40">
        <f>AVERAGEIFS($D$2:D146, $B$2:B146, B146)</f>
        <v>0.2</v>
      </c>
    </row>
    <row r="147" spans="1:41" x14ac:dyDescent="0.25">
      <c r="A147" s="39">
        <v>46248</v>
      </c>
      <c r="B147" t="s">
        <v>112</v>
      </c>
      <c r="C147">
        <v>14</v>
      </c>
      <c r="D147">
        <v>0</v>
      </c>
      <c r="E147">
        <v>4</v>
      </c>
      <c r="F147">
        <v>1</v>
      </c>
      <c r="G147">
        <v>16</v>
      </c>
      <c r="H147">
        <v>6</v>
      </c>
      <c r="I147">
        <v>0.25</v>
      </c>
      <c r="J147">
        <v>0.38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14</v>
      </c>
      <c r="AM147" s="40">
        <f>AVERAGEIFS($I$2:I147, $B$2:B147, B147)</f>
        <v>0.32500000000000001</v>
      </c>
      <c r="AN147" s="40">
        <f>AVERAGEIFS($J$2:J147, $B$2:B147, B147)</f>
        <v>0.44</v>
      </c>
      <c r="AO147" s="40">
        <f>AVERAGEIFS($D$2:D147, $B$2:B147, B147)</f>
        <v>0</v>
      </c>
    </row>
    <row r="148" spans="1:41" x14ac:dyDescent="0.25">
      <c r="A148" s="39">
        <v>46248</v>
      </c>
      <c r="B148" t="s">
        <v>253</v>
      </c>
      <c r="C148">
        <v>6</v>
      </c>
      <c r="D148">
        <v>0</v>
      </c>
      <c r="E148">
        <v>4</v>
      </c>
      <c r="F148">
        <v>1</v>
      </c>
      <c r="G148">
        <v>16</v>
      </c>
      <c r="H148">
        <v>6</v>
      </c>
      <c r="I148">
        <v>0.25</v>
      </c>
      <c r="J148">
        <v>0.38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8.5</v>
      </c>
      <c r="AM148" s="40">
        <f>AVERAGEIFS($I$2:I148, $B$2:B148, B148)</f>
        <v>0.33333333333333331</v>
      </c>
      <c r="AN148" s="40">
        <f>AVERAGEIFS($J$2:J148, $B$2:B148, B148)</f>
        <v>0.41333333333333333</v>
      </c>
      <c r="AO148" s="40">
        <f>AVERAGEIFS($D$2:D148, $B$2:B148, B148)</f>
        <v>0.25</v>
      </c>
    </row>
    <row r="149" spans="1:41" x14ac:dyDescent="0.25">
      <c r="A149" s="39">
        <v>46248</v>
      </c>
      <c r="B149" t="s">
        <v>40</v>
      </c>
      <c r="C149">
        <v>9</v>
      </c>
      <c r="D149">
        <v>0</v>
      </c>
      <c r="E149">
        <v>4</v>
      </c>
      <c r="F149">
        <v>1</v>
      </c>
      <c r="G149">
        <v>16</v>
      </c>
      <c r="H149">
        <v>6</v>
      </c>
      <c r="I149">
        <v>0.25</v>
      </c>
      <c r="J149">
        <v>0.38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10</v>
      </c>
      <c r="AM149" s="40">
        <f>AVERAGEIFS($I$2:I149, $B$2:B149, B149)</f>
        <v>0.625</v>
      </c>
      <c r="AN149" s="40">
        <f>AVERAGEIFS($J$2:J149, $B$2:B149, B149)</f>
        <v>0.56499999999999995</v>
      </c>
      <c r="AO149" s="40">
        <f>AVERAGEIFS($D$2:D149, $B$2:B149, B149)</f>
        <v>0.5</v>
      </c>
    </row>
    <row r="150" spans="1:41" x14ac:dyDescent="0.25">
      <c r="A150" s="39">
        <v>46250</v>
      </c>
      <c r="B150" t="s">
        <v>36</v>
      </c>
      <c r="C150">
        <v>15</v>
      </c>
      <c r="D150">
        <v>1</v>
      </c>
      <c r="E150">
        <v>4</v>
      </c>
      <c r="F150">
        <v>3</v>
      </c>
      <c r="G150">
        <v>15</v>
      </c>
      <c r="H150">
        <v>10</v>
      </c>
      <c r="I150">
        <v>0.75</v>
      </c>
      <c r="J150">
        <v>0.67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13.2</v>
      </c>
      <c r="AM150" s="40">
        <f>AVERAGEIFS($I$2:I150, $B$2:B150, B150)</f>
        <v>0.62</v>
      </c>
      <c r="AN150" s="40">
        <f>AVERAGEIFS($J$2:J150, $B$2:B150, B150)</f>
        <v>0.55599999999999994</v>
      </c>
      <c r="AO150" s="40">
        <f>AVERAGEIFS($D$2:D150, $B$2:B150, B150)</f>
        <v>0.8</v>
      </c>
    </row>
    <row r="151" spans="1:41" x14ac:dyDescent="0.25">
      <c r="A151" s="39">
        <v>46250</v>
      </c>
      <c r="B151" t="s">
        <v>186</v>
      </c>
      <c r="C151">
        <v>13</v>
      </c>
      <c r="D151">
        <v>1</v>
      </c>
      <c r="E151">
        <v>4</v>
      </c>
      <c r="F151">
        <v>3</v>
      </c>
      <c r="G151">
        <v>15</v>
      </c>
      <c r="H151">
        <v>10</v>
      </c>
      <c r="I151">
        <v>0.75</v>
      </c>
      <c r="J151">
        <v>0.67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14.545454545454545</v>
      </c>
      <c r="AM151" s="40">
        <f>AVERAGEIFS($I$2:I151, $B$2:B151, B151)</f>
        <v>0.53636363636363638</v>
      </c>
      <c r="AN151" s="40">
        <f>AVERAGEIFS($J$2:J151, $B$2:B151, B151)</f>
        <v>0.52727272727272723</v>
      </c>
      <c r="AO151" s="40">
        <f>AVERAGEIFS($D$2:D151, $B$2:B151, B151)</f>
        <v>0.54545454545454541</v>
      </c>
    </row>
    <row r="152" spans="1:41" x14ac:dyDescent="0.25">
      <c r="A152" s="39">
        <v>46250</v>
      </c>
      <c r="B152" t="s">
        <v>1</v>
      </c>
      <c r="C152">
        <v>24</v>
      </c>
      <c r="D152">
        <v>1</v>
      </c>
      <c r="E152">
        <v>4</v>
      </c>
      <c r="F152">
        <v>3</v>
      </c>
      <c r="G152">
        <v>15</v>
      </c>
      <c r="H152">
        <v>10</v>
      </c>
      <c r="I152">
        <v>0.75</v>
      </c>
      <c r="J152">
        <v>0.67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24.714285714285715</v>
      </c>
      <c r="AM152" s="40">
        <f>AVERAGEIFS($I$2:I152, $B$2:B152, B152)</f>
        <v>0.6428571428571429</v>
      </c>
      <c r="AN152" s="40">
        <f>AVERAGEIFS($J$2:J152, $B$2:B152, B152)</f>
        <v>0.59</v>
      </c>
      <c r="AO152" s="40">
        <f>AVERAGEIFS($D$2:D152, $B$2:B152, B152)</f>
        <v>0.7142857142857143</v>
      </c>
    </row>
    <row r="153" spans="1:41" x14ac:dyDescent="0.25">
      <c r="A153" s="39">
        <v>46250</v>
      </c>
      <c r="B153" t="s">
        <v>38</v>
      </c>
      <c r="C153">
        <v>11</v>
      </c>
      <c r="D153">
        <v>1</v>
      </c>
      <c r="E153">
        <v>4</v>
      </c>
      <c r="F153">
        <v>3</v>
      </c>
      <c r="G153">
        <v>15</v>
      </c>
      <c r="H153">
        <v>10</v>
      </c>
      <c r="I153">
        <v>0.75</v>
      </c>
      <c r="J153">
        <v>0.67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17.399999999999999</v>
      </c>
      <c r="AM153" s="40">
        <f>AVERAGEIFS($I$2:I153, $B$2:B153, B153)</f>
        <v>0.62</v>
      </c>
      <c r="AN153" s="40">
        <f>AVERAGEIFS($J$2:J153, $B$2:B153, B153)</f>
        <v>0.57999999999999996</v>
      </c>
      <c r="AO153" s="40">
        <f>AVERAGEIFS($D$2:D153, $B$2:B153, B153)</f>
        <v>0.8</v>
      </c>
    </row>
    <row r="154" spans="1:41" x14ac:dyDescent="0.25">
      <c r="A154" s="39">
        <v>46250</v>
      </c>
      <c r="B154" t="s">
        <v>113</v>
      </c>
      <c r="C154">
        <v>20</v>
      </c>
      <c r="D154">
        <v>1</v>
      </c>
      <c r="E154">
        <v>4</v>
      </c>
      <c r="F154">
        <v>3</v>
      </c>
      <c r="G154">
        <v>15</v>
      </c>
      <c r="H154">
        <v>10</v>
      </c>
      <c r="I154">
        <v>0.75</v>
      </c>
      <c r="J154">
        <v>0.67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19</v>
      </c>
      <c r="AM154" s="40">
        <f>AVERAGEIFS($I$2:I154, $B$2:B154, B154)</f>
        <v>0.62222222222222223</v>
      </c>
      <c r="AN154" s="40">
        <f>AVERAGEIFS($J$2:J154, $B$2:B154, B154)</f>
        <v>0.56555555555555559</v>
      </c>
      <c r="AO154" s="40">
        <f>AVERAGEIFS($D$2:D154, $B$2:B154, B154)</f>
        <v>0.66666666666666663</v>
      </c>
    </row>
    <row r="155" spans="1:41" x14ac:dyDescent="0.25">
      <c r="A155" s="39">
        <v>46250</v>
      </c>
      <c r="B155" t="s">
        <v>92</v>
      </c>
      <c r="C155">
        <v>9</v>
      </c>
      <c r="D155">
        <v>1</v>
      </c>
      <c r="E155">
        <v>4</v>
      </c>
      <c r="F155">
        <v>3</v>
      </c>
      <c r="G155">
        <v>15</v>
      </c>
      <c r="H155">
        <v>10</v>
      </c>
      <c r="I155">
        <v>0.75</v>
      </c>
      <c r="J155">
        <v>0.67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8.5</v>
      </c>
      <c r="AM155" s="40">
        <f>AVERAGEIFS($I$2:I155, $B$2:B155, B155)</f>
        <v>0.875</v>
      </c>
      <c r="AN155" s="40">
        <f>AVERAGEIFS($J$2:J155, $B$2:B155, B155)</f>
        <v>0.65500000000000003</v>
      </c>
      <c r="AO155" s="40">
        <f>AVERAGEIFS($D$2:D155, $B$2:B155, B155)</f>
        <v>1</v>
      </c>
    </row>
    <row r="156" spans="1:41" x14ac:dyDescent="0.25">
      <c r="A156" s="39">
        <v>46250</v>
      </c>
      <c r="B156" t="s">
        <v>118</v>
      </c>
      <c r="C156">
        <v>8</v>
      </c>
      <c r="D156">
        <v>0</v>
      </c>
      <c r="E156">
        <v>4</v>
      </c>
      <c r="F156">
        <v>1</v>
      </c>
      <c r="G156">
        <v>15</v>
      </c>
      <c r="H156">
        <v>5</v>
      </c>
      <c r="I156">
        <v>0.25</v>
      </c>
      <c r="J156">
        <v>0.33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12.2</v>
      </c>
      <c r="AM156" s="40">
        <f>AVERAGEIFS($I$2:I156, $B$2:B156, B156)</f>
        <v>0.32</v>
      </c>
      <c r="AN156" s="40">
        <f>AVERAGEIFS($J$2:J156, $B$2:B156, B156)</f>
        <v>0.42599999999999999</v>
      </c>
      <c r="AO156" s="40">
        <f>AVERAGEIFS($D$2:D156, $B$2:B156, B156)</f>
        <v>0.4</v>
      </c>
    </row>
    <row r="157" spans="1:41" x14ac:dyDescent="0.25">
      <c r="A157" s="39">
        <v>46250</v>
      </c>
      <c r="B157" t="s">
        <v>124</v>
      </c>
      <c r="C157">
        <v>12</v>
      </c>
      <c r="D157">
        <v>0</v>
      </c>
      <c r="E157">
        <v>4</v>
      </c>
      <c r="F157">
        <v>1</v>
      </c>
      <c r="G157">
        <v>15</v>
      </c>
      <c r="H157">
        <v>5</v>
      </c>
      <c r="I157">
        <v>0.25</v>
      </c>
      <c r="J157">
        <v>0.33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17.333333333333332</v>
      </c>
      <c r="AM157" s="40">
        <f>AVERAGEIFS($I$2:I157, $B$2:B157, B157)</f>
        <v>0.29166666666666669</v>
      </c>
      <c r="AN157" s="40">
        <f>AVERAGEIFS($J$2:J157, $B$2:B157, B157)</f>
        <v>0.39666666666666667</v>
      </c>
      <c r="AO157" s="40">
        <f>AVERAGEIFS($D$2:D157, $B$2:B157, B157)</f>
        <v>0.16666666666666666</v>
      </c>
    </row>
    <row r="158" spans="1:41" x14ac:dyDescent="0.25">
      <c r="A158" s="39">
        <v>46250</v>
      </c>
      <c r="B158" t="s">
        <v>112</v>
      </c>
      <c r="C158">
        <v>3</v>
      </c>
      <c r="D158">
        <v>0</v>
      </c>
      <c r="E158">
        <v>4</v>
      </c>
      <c r="F158">
        <v>1</v>
      </c>
      <c r="G158">
        <v>15</v>
      </c>
      <c r="H158">
        <v>5</v>
      </c>
      <c r="I158">
        <v>0.25</v>
      </c>
      <c r="J158">
        <v>0.33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10.333333333333334</v>
      </c>
      <c r="AM158" s="40">
        <f>AVERAGEIFS($I$2:I158, $B$2:B158, B158)</f>
        <v>0.3</v>
      </c>
      <c r="AN158" s="40">
        <f>AVERAGEIFS($J$2:J158, $B$2:B158, B158)</f>
        <v>0.40333333333333332</v>
      </c>
      <c r="AO158" s="40">
        <f>AVERAGEIFS($D$2:D158, $B$2:B158, B158)</f>
        <v>0</v>
      </c>
    </row>
    <row r="159" spans="1:41" x14ac:dyDescent="0.25">
      <c r="A159" s="39">
        <v>46250</v>
      </c>
      <c r="B159" t="s">
        <v>2</v>
      </c>
      <c r="C159">
        <v>20</v>
      </c>
      <c r="D159">
        <v>0</v>
      </c>
      <c r="E159">
        <v>4</v>
      </c>
      <c r="F159">
        <v>1</v>
      </c>
      <c r="G159">
        <v>15</v>
      </c>
      <c r="H159">
        <v>5</v>
      </c>
      <c r="I159">
        <v>0.25</v>
      </c>
      <c r="J159">
        <v>0.33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23.4</v>
      </c>
      <c r="AM159" s="40">
        <f>AVERAGEIFS($I$2:I159, $B$2:B159, B159)</f>
        <v>0.32999999999999996</v>
      </c>
      <c r="AN159" s="40">
        <f>AVERAGEIFS($J$2:J159, $B$2:B159, B159)</f>
        <v>0.43599999999999994</v>
      </c>
      <c r="AO159" s="40">
        <f>AVERAGEIFS($D$2:D159, $B$2:B159, B159)</f>
        <v>0.2</v>
      </c>
    </row>
    <row r="160" spans="1:41" x14ac:dyDescent="0.25">
      <c r="A160" s="39">
        <v>46250</v>
      </c>
      <c r="B160" t="s">
        <v>253</v>
      </c>
      <c r="C160">
        <v>14</v>
      </c>
      <c r="D160">
        <v>0</v>
      </c>
      <c r="E160">
        <v>4</v>
      </c>
      <c r="F160">
        <v>1</v>
      </c>
      <c r="G160">
        <v>15</v>
      </c>
      <c r="H160">
        <v>5</v>
      </c>
      <c r="I160">
        <v>0.25</v>
      </c>
      <c r="J160">
        <v>0.33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8.9230769230769234</v>
      </c>
      <c r="AM160" s="40">
        <f>AVERAGEIFS($I$2:I160, $B$2:B160, B160)</f>
        <v>0.32692307692307693</v>
      </c>
      <c r="AN160" s="40">
        <f>AVERAGEIFS($J$2:J160, $B$2:B160, B160)</f>
        <v>0.40692307692307694</v>
      </c>
      <c r="AO160" s="40">
        <f>AVERAGEIFS($D$2:D160, $B$2:B160, B160)</f>
        <v>0.23076923076923078</v>
      </c>
    </row>
    <row r="161" spans="1:41" x14ac:dyDescent="0.25">
      <c r="A161" s="39">
        <v>46250</v>
      </c>
      <c r="B161" t="s">
        <v>6</v>
      </c>
      <c r="C161">
        <v>22</v>
      </c>
      <c r="D161">
        <v>0</v>
      </c>
      <c r="E161">
        <v>4</v>
      </c>
      <c r="F161">
        <v>1</v>
      </c>
      <c r="G161">
        <v>15</v>
      </c>
      <c r="H161">
        <v>5</v>
      </c>
      <c r="I161">
        <v>0.25</v>
      </c>
      <c r="J161">
        <v>0.33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27.083333333333332</v>
      </c>
      <c r="AM161" s="40">
        <f>AVERAGEIFS($I$2:I161, $B$2:B161, B161)</f>
        <v>0.47500000000000003</v>
      </c>
      <c r="AN161" s="40">
        <f>AVERAGEIFS($J$2:J161, $B$2:B161, B161)</f>
        <v>0.46666666666666662</v>
      </c>
      <c r="AO161" s="40">
        <f>AVERAGEIFS($D$2:D161, $B$2:B161, B161)</f>
        <v>0.5</v>
      </c>
    </row>
    <row r="162" spans="1:41" x14ac:dyDescent="0.25">
      <c r="A162" s="39">
        <v>46254</v>
      </c>
      <c r="B162" t="s">
        <v>38</v>
      </c>
      <c r="C162">
        <v>21</v>
      </c>
      <c r="D162">
        <v>1</v>
      </c>
      <c r="E162">
        <v>4</v>
      </c>
      <c r="F162">
        <v>3</v>
      </c>
      <c r="G162">
        <v>16</v>
      </c>
      <c r="H162">
        <v>10</v>
      </c>
      <c r="I162">
        <v>0.75</v>
      </c>
      <c r="J162">
        <v>0.63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 s="40">
        <f>AVERAGEIFS($C$2:C162, $B$2:B162, B162)</f>
        <v>18</v>
      </c>
      <c r="AM162" s="40">
        <f>AVERAGEIFS($I$2:I162, $B$2:B162, B162)</f>
        <v>0.64166666666666672</v>
      </c>
      <c r="AN162" s="40">
        <f>AVERAGEIFS($J$2:J162, $B$2:B162, B162)</f>
        <v>0.58833333333333326</v>
      </c>
      <c r="AO162" s="40">
        <f>AVERAGEIFS($D$2:D162, $B$2:B162, B162)</f>
        <v>0.83333333333333337</v>
      </c>
    </row>
    <row r="163" spans="1:41" x14ac:dyDescent="0.25">
      <c r="A163" s="39">
        <v>46254</v>
      </c>
      <c r="B163" t="s">
        <v>1</v>
      </c>
      <c r="C163">
        <v>16</v>
      </c>
      <c r="D163">
        <v>1</v>
      </c>
      <c r="E163">
        <v>4</v>
      </c>
      <c r="F163">
        <v>3</v>
      </c>
      <c r="G163">
        <v>16</v>
      </c>
      <c r="H163">
        <v>10</v>
      </c>
      <c r="I163">
        <v>0.75</v>
      </c>
      <c r="J163">
        <v>0.63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  <c r="AK163">
        <v>0</v>
      </c>
      <c r="AL163" s="40">
        <f>AVERAGEIFS($C$2:C163, $B$2:B163, B163)</f>
        <v>23.625</v>
      </c>
      <c r="AM163" s="40">
        <f>AVERAGEIFS($I$2:I163, $B$2:B163, B163)</f>
        <v>0.65625</v>
      </c>
      <c r="AN163" s="40">
        <f>AVERAGEIFS($J$2:J163, $B$2:B163, B163)</f>
        <v>0.59499999999999997</v>
      </c>
      <c r="AO163" s="40">
        <f>AVERAGEIFS($D$2:D163, $B$2:B163, B163)</f>
        <v>0.75</v>
      </c>
    </row>
    <row r="164" spans="1:41" x14ac:dyDescent="0.25">
      <c r="A164" s="39">
        <v>46254</v>
      </c>
      <c r="B164" t="s">
        <v>2</v>
      </c>
      <c r="C164">
        <v>18</v>
      </c>
      <c r="D164">
        <v>1</v>
      </c>
      <c r="E164">
        <v>4</v>
      </c>
      <c r="F164">
        <v>3</v>
      </c>
      <c r="G164">
        <v>16</v>
      </c>
      <c r="H164">
        <v>10</v>
      </c>
      <c r="I164">
        <v>0.75</v>
      </c>
      <c r="J164">
        <v>0.63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 s="40">
        <f>AVERAGEIFS($C$2:C164, $B$2:B164, B164)</f>
        <v>22.5</v>
      </c>
      <c r="AM164" s="40">
        <f>AVERAGEIFS($I$2:I164, $B$2:B164, B164)</f>
        <v>0.39999999999999997</v>
      </c>
      <c r="AN164" s="40">
        <f>AVERAGEIFS($J$2:J164, $B$2:B164, B164)</f>
        <v>0.46833333333333327</v>
      </c>
      <c r="AO164" s="40">
        <f>AVERAGEIFS($D$2:D164, $B$2:B164, B164)</f>
        <v>0.33333333333333331</v>
      </c>
    </row>
    <row r="165" spans="1:41" x14ac:dyDescent="0.25">
      <c r="A165" s="39">
        <v>46254</v>
      </c>
      <c r="B165" t="s">
        <v>5</v>
      </c>
      <c r="C165">
        <v>13</v>
      </c>
      <c r="D165">
        <v>1</v>
      </c>
      <c r="E165">
        <v>4</v>
      </c>
      <c r="F165">
        <v>3</v>
      </c>
      <c r="G165">
        <v>16</v>
      </c>
      <c r="H165">
        <v>10</v>
      </c>
      <c r="I165">
        <v>0.75</v>
      </c>
      <c r="J165">
        <v>0.63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 s="40">
        <f>AVERAGEIFS($C$2:C165, $B$2:B165, B165)</f>
        <v>17.600000000000001</v>
      </c>
      <c r="AM165" s="40">
        <f>AVERAGEIFS($I$2:I165, $B$2:B165, B165)</f>
        <v>0.55000000000000004</v>
      </c>
      <c r="AN165" s="40">
        <f>AVERAGEIFS($J$2:J165, $B$2:B165, B165)</f>
        <v>0.56200000000000006</v>
      </c>
      <c r="AO165" s="40">
        <f>AVERAGEIFS($D$2:D165, $B$2:B165, B165)</f>
        <v>0.6</v>
      </c>
    </row>
    <row r="166" spans="1:41" x14ac:dyDescent="0.25">
      <c r="A166" s="39">
        <v>46254</v>
      </c>
      <c r="B166" t="s">
        <v>44</v>
      </c>
      <c r="C166">
        <v>13</v>
      </c>
      <c r="D166">
        <v>1</v>
      </c>
      <c r="E166">
        <v>4</v>
      </c>
      <c r="F166">
        <v>3</v>
      </c>
      <c r="G166">
        <v>16</v>
      </c>
      <c r="H166">
        <v>10</v>
      </c>
      <c r="I166">
        <v>0.75</v>
      </c>
      <c r="J166">
        <v>0.63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 s="40">
        <f>AVERAGEIFS($C$2:C166, $B$2:B166, B166)</f>
        <v>14.166666666666666</v>
      </c>
      <c r="AM166" s="40">
        <f>AVERAGEIFS($I$2:I166, $B$2:B166, B166)</f>
        <v>0.41666666666666669</v>
      </c>
      <c r="AN166" s="40">
        <f>AVERAGEIFS($J$2:J166, $B$2:B166, B166)</f>
        <v>0.45166666666666666</v>
      </c>
      <c r="AO166" s="40">
        <f>AVERAGEIFS($D$2:D166, $B$2:B166, B166)</f>
        <v>0.33333333333333331</v>
      </c>
    </row>
    <row r="167" spans="1:41" x14ac:dyDescent="0.25">
      <c r="A167" s="39">
        <v>46254</v>
      </c>
      <c r="B167" t="s">
        <v>15</v>
      </c>
      <c r="C167">
        <v>18</v>
      </c>
      <c r="D167">
        <v>1</v>
      </c>
      <c r="E167">
        <v>4</v>
      </c>
      <c r="F167">
        <v>3</v>
      </c>
      <c r="G167">
        <v>16</v>
      </c>
      <c r="H167">
        <v>10</v>
      </c>
      <c r="I167">
        <v>0.75</v>
      </c>
      <c r="J167">
        <v>0.63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  <c r="AK167">
        <v>0</v>
      </c>
      <c r="AL167" s="40">
        <f>AVERAGEIFS($C$2:C167, $B$2:B167, B167)</f>
        <v>20.333333333333332</v>
      </c>
      <c r="AM167" s="40">
        <f>AVERAGEIFS($I$2:I167, $B$2:B167, B167)</f>
        <v>0.58333333333333337</v>
      </c>
      <c r="AN167" s="40">
        <f>AVERAGEIFS($J$2:J167, $B$2:B167, B167)</f>
        <v>0.51333333333333331</v>
      </c>
      <c r="AO167" s="40">
        <f>AVERAGEIFS($D$2:D167, $B$2:B167, B167)</f>
        <v>0.66666666666666663</v>
      </c>
    </row>
    <row r="168" spans="1:41" x14ac:dyDescent="0.25">
      <c r="A168" s="39">
        <v>46254</v>
      </c>
      <c r="B168" t="s">
        <v>92</v>
      </c>
      <c r="C168">
        <v>11</v>
      </c>
      <c r="D168">
        <v>1</v>
      </c>
      <c r="E168">
        <v>4</v>
      </c>
      <c r="F168">
        <v>3</v>
      </c>
      <c r="G168">
        <v>16</v>
      </c>
      <c r="H168">
        <v>10</v>
      </c>
      <c r="I168">
        <v>0.75</v>
      </c>
      <c r="J168">
        <v>0.63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 s="40">
        <f>AVERAGEIFS($C$2:C168, $B$2:B168, B168)</f>
        <v>9.3333333333333339</v>
      </c>
      <c r="AM168" s="40">
        <f>AVERAGEIFS($I$2:I168, $B$2:B168, B168)</f>
        <v>0.83333333333333337</v>
      </c>
      <c r="AN168" s="40">
        <f>AVERAGEIFS($J$2:J168, $B$2:B168, B168)</f>
        <v>0.64666666666666661</v>
      </c>
      <c r="AO168" s="40">
        <f>AVERAGEIFS($D$2:D168, $B$2:B168, B168)</f>
        <v>1</v>
      </c>
    </row>
    <row r="169" spans="1:41" x14ac:dyDescent="0.25">
      <c r="A169" s="39">
        <v>46254</v>
      </c>
      <c r="B169" t="s">
        <v>133</v>
      </c>
      <c r="C169">
        <v>12</v>
      </c>
      <c r="D169">
        <v>1</v>
      </c>
      <c r="E169">
        <v>4</v>
      </c>
      <c r="F169">
        <v>3</v>
      </c>
      <c r="G169">
        <v>16</v>
      </c>
      <c r="H169">
        <v>10</v>
      </c>
      <c r="I169">
        <v>0.75</v>
      </c>
      <c r="J169">
        <v>0.63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  <c r="AK169">
        <v>0</v>
      </c>
      <c r="AL169" s="40">
        <f>AVERAGEIFS($C$2:C169, $B$2:B169, B169)</f>
        <v>11.833333333333334</v>
      </c>
      <c r="AM169" s="40">
        <f>AVERAGEIFS($I$2:I169, $B$2:B169, B169)</f>
        <v>0.68333333333333324</v>
      </c>
      <c r="AN169" s="40">
        <f>AVERAGEIFS($J$2:J169, $B$2:B169, B169)</f>
        <v>0.54</v>
      </c>
      <c r="AO169" s="40">
        <f>AVERAGEIFS($D$2:D169, $B$2:B169, B169)</f>
        <v>0.83333333333333337</v>
      </c>
    </row>
    <row r="170" spans="1:41" x14ac:dyDescent="0.25">
      <c r="A170" s="39">
        <v>46254</v>
      </c>
      <c r="B170" t="s">
        <v>36</v>
      </c>
      <c r="C170">
        <v>10</v>
      </c>
      <c r="D170">
        <v>0</v>
      </c>
      <c r="E170">
        <v>4</v>
      </c>
      <c r="F170">
        <v>1</v>
      </c>
      <c r="G170">
        <v>16</v>
      </c>
      <c r="H170">
        <v>6</v>
      </c>
      <c r="I170">
        <v>0.25</v>
      </c>
      <c r="J170">
        <v>0.38</v>
      </c>
      <c r="K170">
        <v>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12.666666666666666</v>
      </c>
      <c r="AM170" s="40">
        <f>AVERAGEIFS($I$2:I170, $B$2:B170, B170)</f>
        <v>0.55833333333333335</v>
      </c>
      <c r="AN170" s="40">
        <f>AVERAGEIFS($J$2:J170, $B$2:B170, B170)</f>
        <v>0.52666666666666662</v>
      </c>
      <c r="AO170" s="40">
        <f>AVERAGEIFS($D$2:D170, $B$2:B170, B170)</f>
        <v>0.66666666666666663</v>
      </c>
    </row>
    <row r="171" spans="1:41" x14ac:dyDescent="0.25">
      <c r="A171" s="39">
        <v>46254</v>
      </c>
      <c r="B171" t="s">
        <v>6</v>
      </c>
      <c r="C171">
        <v>8</v>
      </c>
      <c r="D171">
        <v>0</v>
      </c>
      <c r="E171">
        <v>4</v>
      </c>
      <c r="F171">
        <v>1</v>
      </c>
      <c r="G171">
        <v>16</v>
      </c>
      <c r="H171">
        <v>6</v>
      </c>
      <c r="I171">
        <v>0.25</v>
      </c>
      <c r="J171">
        <v>0.38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25.615384615384617</v>
      </c>
      <c r="AM171" s="40">
        <f>AVERAGEIFS($I$2:I171, $B$2:B171, B171)</f>
        <v>0.45769230769230773</v>
      </c>
      <c r="AN171" s="40">
        <f>AVERAGEIFS($J$2:J171, $B$2:B171, B171)</f>
        <v>0.45999999999999996</v>
      </c>
      <c r="AO171" s="40">
        <f>AVERAGEIFS($D$2:D171, $B$2:B171, B171)</f>
        <v>0.46153846153846156</v>
      </c>
    </row>
    <row r="172" spans="1:41" x14ac:dyDescent="0.25">
      <c r="A172" s="39">
        <v>46254</v>
      </c>
      <c r="B172" t="s">
        <v>4</v>
      </c>
      <c r="C172">
        <v>27</v>
      </c>
      <c r="D172">
        <v>0</v>
      </c>
      <c r="E172">
        <v>4</v>
      </c>
      <c r="F172">
        <v>1</v>
      </c>
      <c r="G172">
        <v>16</v>
      </c>
      <c r="H172">
        <v>6</v>
      </c>
      <c r="I172">
        <v>0.25</v>
      </c>
      <c r="J172">
        <v>0.38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23.333333333333332</v>
      </c>
      <c r="AM172" s="40">
        <f>AVERAGEIFS($I$2:I172, $B$2:B172, B172)</f>
        <v>0.58333333333333337</v>
      </c>
      <c r="AN172" s="40">
        <f>AVERAGEIFS($J$2:J172, $B$2:B172, B172)</f>
        <v>0.52333333333333332</v>
      </c>
      <c r="AO172" s="40">
        <f>AVERAGEIFS($D$2:D172, $B$2:B172, B172)</f>
        <v>0.66666666666666663</v>
      </c>
    </row>
    <row r="173" spans="1:41" x14ac:dyDescent="0.25">
      <c r="A173" s="39">
        <v>46254</v>
      </c>
      <c r="B173" t="s">
        <v>186</v>
      </c>
      <c r="C173">
        <v>11</v>
      </c>
      <c r="D173">
        <v>0</v>
      </c>
      <c r="E173">
        <v>4</v>
      </c>
      <c r="F173">
        <v>1</v>
      </c>
      <c r="G173">
        <v>16</v>
      </c>
      <c r="H173">
        <v>6</v>
      </c>
      <c r="I173">
        <v>0.25</v>
      </c>
      <c r="J173">
        <v>0.38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40">
        <f>AVERAGEIFS($C$2:C173, $B$2:B173, B173)</f>
        <v>14.25</v>
      </c>
      <c r="AM173" s="40">
        <f>AVERAGEIFS($I$2:I173, $B$2:B173, B173)</f>
        <v>0.51250000000000007</v>
      </c>
      <c r="AN173" s="40">
        <f>AVERAGEIFS($J$2:J173, $B$2:B173, B173)</f>
        <v>0.51500000000000001</v>
      </c>
      <c r="AO173" s="40">
        <f>AVERAGEIFS($D$2:D173, $B$2:B173, B173)</f>
        <v>0.5</v>
      </c>
    </row>
    <row r="174" spans="1:41" x14ac:dyDescent="0.25">
      <c r="A174" s="39">
        <v>46254</v>
      </c>
      <c r="B174" t="s">
        <v>13</v>
      </c>
      <c r="C174">
        <v>16</v>
      </c>
      <c r="D174">
        <v>0</v>
      </c>
      <c r="E174">
        <v>4</v>
      </c>
      <c r="F174">
        <v>1</v>
      </c>
      <c r="G174">
        <v>16</v>
      </c>
      <c r="H174">
        <v>6</v>
      </c>
      <c r="I174">
        <v>0.25</v>
      </c>
      <c r="J174">
        <v>0.38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40">
        <f>AVERAGEIFS($C$2:C174, $B$2:B174, B174)</f>
        <v>16</v>
      </c>
      <c r="AM174" s="40">
        <f>AVERAGEIFS($I$2:I174, $B$2:B174, B174)</f>
        <v>0.25</v>
      </c>
      <c r="AN174" s="40">
        <f>AVERAGEIFS($J$2:J174, $B$2:B174, B174)</f>
        <v>0.38</v>
      </c>
      <c r="AO174" s="40">
        <f>AVERAGEIFS($D$2:D174, $B$2:B174, B174)</f>
        <v>0</v>
      </c>
    </row>
    <row r="175" spans="1:41" x14ac:dyDescent="0.25">
      <c r="A175" s="39">
        <v>46254</v>
      </c>
      <c r="B175" t="s">
        <v>253</v>
      </c>
      <c r="C175">
        <v>6</v>
      </c>
      <c r="D175">
        <v>0</v>
      </c>
      <c r="E175">
        <v>4</v>
      </c>
      <c r="F175">
        <v>1</v>
      </c>
      <c r="G175">
        <v>16</v>
      </c>
      <c r="H175">
        <v>6</v>
      </c>
      <c r="I175">
        <v>0.25</v>
      </c>
      <c r="J175">
        <v>0.38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40">
        <f>AVERAGEIFS($C$2:C175, $B$2:B175, B175)</f>
        <v>8.7142857142857135</v>
      </c>
      <c r="AM175" s="40">
        <f>AVERAGEIFS($I$2:I175, $B$2:B175, B175)</f>
        <v>0.32142857142857145</v>
      </c>
      <c r="AN175" s="40">
        <f>AVERAGEIFS($J$2:J175, $B$2:B175, B175)</f>
        <v>0.40499999999999997</v>
      </c>
      <c r="AO175" s="40">
        <f>AVERAGEIFS($D$2:D175, $B$2:B175, B175)</f>
        <v>0.21428571428571427</v>
      </c>
    </row>
    <row r="176" spans="1:41" x14ac:dyDescent="0.25">
      <c r="A176" s="39">
        <v>46254</v>
      </c>
      <c r="B176" t="s">
        <v>120</v>
      </c>
      <c r="C176">
        <v>9</v>
      </c>
      <c r="D176">
        <v>0</v>
      </c>
      <c r="E176">
        <v>4</v>
      </c>
      <c r="F176">
        <v>1</v>
      </c>
      <c r="G176">
        <v>16</v>
      </c>
      <c r="H176">
        <v>6</v>
      </c>
      <c r="I176">
        <v>0.25</v>
      </c>
      <c r="J176">
        <v>0.38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40">
        <f>AVERAGEIFS($C$2:C176, $B$2:B176, B176)</f>
        <v>5.333333333333333</v>
      </c>
      <c r="AM176" s="40">
        <f>AVERAGEIFS($I$2:I176, $B$2:B176, B176)</f>
        <v>0.16666666666666666</v>
      </c>
      <c r="AN176" s="40">
        <f>AVERAGEIFS($J$2:J176, $B$2:B176, B176)</f>
        <v>0.33</v>
      </c>
      <c r="AO176" s="40">
        <f>AVERAGEIFS($D$2:D176, $B$2:B176, B176)</f>
        <v>0</v>
      </c>
    </row>
    <row r="177" spans="1:41" x14ac:dyDescent="0.25">
      <c r="A177" s="39">
        <v>46254</v>
      </c>
      <c r="B177" t="s">
        <v>113</v>
      </c>
      <c r="C177">
        <v>23</v>
      </c>
      <c r="D177">
        <v>0</v>
      </c>
      <c r="E177">
        <v>4</v>
      </c>
      <c r="F177">
        <v>1</v>
      </c>
      <c r="G177">
        <v>16</v>
      </c>
      <c r="H177">
        <v>6</v>
      </c>
      <c r="I177">
        <v>0.25</v>
      </c>
      <c r="J177">
        <v>0.38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40">
        <f>AVERAGEIFS($C$2:C177, $B$2:B177, B177)</f>
        <v>19.399999999999999</v>
      </c>
      <c r="AM177" s="40">
        <f>AVERAGEIFS($I$2:I177, $B$2:B177, B177)</f>
        <v>0.58499999999999996</v>
      </c>
      <c r="AN177" s="40">
        <f>AVERAGEIFS($J$2:J177, $B$2:B177, B177)</f>
        <v>0.54699999999999993</v>
      </c>
      <c r="AO177" s="40">
        <f>AVERAGEIFS($D$2:D177, $B$2:B177, B177)</f>
        <v>0.6</v>
      </c>
    </row>
    <row r="178" spans="1:41" x14ac:dyDescent="0.25">
      <c r="A178" s="39">
        <v>46255</v>
      </c>
      <c r="B178" t="s">
        <v>1</v>
      </c>
      <c r="C178">
        <v>23</v>
      </c>
      <c r="D178">
        <v>0</v>
      </c>
      <c r="E178">
        <v>3</v>
      </c>
      <c r="F178">
        <v>0</v>
      </c>
      <c r="G178">
        <v>12</v>
      </c>
      <c r="H178">
        <v>3</v>
      </c>
      <c r="I178">
        <v>0</v>
      </c>
      <c r="J178">
        <v>0.25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40">
        <f>AVERAGEIFS($C$2:C178, $B$2:B178, B178)</f>
        <v>23.555555555555557</v>
      </c>
      <c r="AM178" s="40">
        <f>AVERAGEIFS($I$2:I178, $B$2:B178, B178)</f>
        <v>0.58333333333333337</v>
      </c>
      <c r="AN178" s="40">
        <f>AVERAGEIFS($J$2:J178, $B$2:B178, B178)</f>
        <v>0.55666666666666664</v>
      </c>
      <c r="AO178" s="40">
        <f>AVERAGEIFS($D$2:D178, $B$2:B178, B178)</f>
        <v>0.66666666666666663</v>
      </c>
    </row>
    <row r="179" spans="1:41" x14ac:dyDescent="0.25">
      <c r="A179" s="39">
        <v>46255</v>
      </c>
      <c r="B179" t="s">
        <v>151</v>
      </c>
      <c r="C179">
        <v>24</v>
      </c>
      <c r="D179">
        <v>0</v>
      </c>
      <c r="E179">
        <v>3</v>
      </c>
      <c r="F179">
        <v>0</v>
      </c>
      <c r="G179">
        <v>12</v>
      </c>
      <c r="H179">
        <v>3</v>
      </c>
      <c r="I179">
        <v>0</v>
      </c>
      <c r="J179">
        <v>0.25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23.5</v>
      </c>
      <c r="AM179" s="40">
        <f>AVERAGEIFS($I$2:I179, $B$2:B179, B179)</f>
        <v>0.3</v>
      </c>
      <c r="AN179" s="40">
        <f>AVERAGEIFS($J$2:J179, $B$2:B179, B179)</f>
        <v>0.39833333333333337</v>
      </c>
      <c r="AO179" s="40">
        <f>AVERAGEIFS($D$2:D179, $B$2:B179, B179)</f>
        <v>0.16666666666666666</v>
      </c>
    </row>
    <row r="180" spans="1:41" x14ac:dyDescent="0.25">
      <c r="A180" s="39">
        <v>46255</v>
      </c>
      <c r="B180" t="s">
        <v>36</v>
      </c>
      <c r="C180">
        <v>11</v>
      </c>
      <c r="D180">
        <v>0</v>
      </c>
      <c r="E180">
        <v>3</v>
      </c>
      <c r="F180">
        <v>0</v>
      </c>
      <c r="G180">
        <v>12</v>
      </c>
      <c r="H180">
        <v>3</v>
      </c>
      <c r="I180">
        <v>0</v>
      </c>
      <c r="J180">
        <v>0.25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12.428571428571429</v>
      </c>
      <c r="AM180" s="40">
        <f>AVERAGEIFS($I$2:I180, $B$2:B180, B180)</f>
        <v>0.47857142857142859</v>
      </c>
      <c r="AN180" s="40">
        <f>AVERAGEIFS($J$2:J180, $B$2:B180, B180)</f>
        <v>0.4871428571428571</v>
      </c>
      <c r="AO180" s="40">
        <f>AVERAGEIFS($D$2:D180, $B$2:B180, B180)</f>
        <v>0.5714285714285714</v>
      </c>
    </row>
    <row r="181" spans="1:41" x14ac:dyDescent="0.25">
      <c r="A181" s="39">
        <v>46255</v>
      </c>
      <c r="B181" t="s">
        <v>186</v>
      </c>
      <c r="C181">
        <v>8</v>
      </c>
      <c r="D181">
        <v>0</v>
      </c>
      <c r="E181">
        <v>3</v>
      </c>
      <c r="F181">
        <v>0</v>
      </c>
      <c r="G181">
        <v>12</v>
      </c>
      <c r="H181">
        <v>3</v>
      </c>
      <c r="I181">
        <v>0</v>
      </c>
      <c r="J181">
        <v>0.25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13.76923076923077</v>
      </c>
      <c r="AM181" s="40">
        <f>AVERAGEIFS($I$2:I181, $B$2:B181, B181)</f>
        <v>0.47307692307692312</v>
      </c>
      <c r="AN181" s="40">
        <f>AVERAGEIFS($J$2:J181, $B$2:B181, B181)</f>
        <v>0.49461538461538457</v>
      </c>
      <c r="AO181" s="40">
        <f>AVERAGEIFS($D$2:D181, $B$2:B181, B181)</f>
        <v>0.46153846153846156</v>
      </c>
    </row>
    <row r="182" spans="1:41" x14ac:dyDescent="0.25">
      <c r="A182" s="39">
        <v>46255</v>
      </c>
      <c r="B182" t="s">
        <v>92</v>
      </c>
      <c r="C182">
        <v>8</v>
      </c>
      <c r="D182">
        <v>0</v>
      </c>
      <c r="E182">
        <v>3</v>
      </c>
      <c r="F182">
        <v>0</v>
      </c>
      <c r="G182">
        <v>12</v>
      </c>
      <c r="H182">
        <v>3</v>
      </c>
      <c r="I182">
        <v>0</v>
      </c>
      <c r="J182">
        <v>0.25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9</v>
      </c>
      <c r="AM182" s="40">
        <f>AVERAGEIFS($I$2:I182, $B$2:B182, B182)</f>
        <v>0.625</v>
      </c>
      <c r="AN182" s="40">
        <f>AVERAGEIFS($J$2:J182, $B$2:B182, B182)</f>
        <v>0.54749999999999999</v>
      </c>
      <c r="AO182" s="40">
        <f>AVERAGEIFS($D$2:D182, $B$2:B182, B182)</f>
        <v>0.75</v>
      </c>
    </row>
    <row r="183" spans="1:41" x14ac:dyDescent="0.25">
      <c r="A183" s="39">
        <v>46255</v>
      </c>
      <c r="B183" t="s">
        <v>253</v>
      </c>
      <c r="C183">
        <v>9</v>
      </c>
      <c r="D183">
        <v>0</v>
      </c>
      <c r="E183">
        <v>3</v>
      </c>
      <c r="F183">
        <v>0</v>
      </c>
      <c r="G183">
        <v>12</v>
      </c>
      <c r="H183">
        <v>3</v>
      </c>
      <c r="I183">
        <v>0</v>
      </c>
      <c r="J183">
        <v>0.25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8.7333333333333325</v>
      </c>
      <c r="AM183" s="40">
        <f>AVERAGEIFS($I$2:I183, $B$2:B183, B183)</f>
        <v>0.3</v>
      </c>
      <c r="AN183" s="40">
        <f>AVERAGEIFS($J$2:J183, $B$2:B183, B183)</f>
        <v>0.39466666666666667</v>
      </c>
      <c r="AO183" s="40">
        <f>AVERAGEIFS($D$2:D183, $B$2:B183, B183)</f>
        <v>0.2</v>
      </c>
    </row>
    <row r="184" spans="1:41" x14ac:dyDescent="0.25">
      <c r="A184" s="39">
        <v>46255</v>
      </c>
      <c r="B184" t="s">
        <v>65</v>
      </c>
      <c r="C184">
        <v>5</v>
      </c>
      <c r="D184">
        <v>0</v>
      </c>
      <c r="E184">
        <v>3</v>
      </c>
      <c r="F184">
        <v>0</v>
      </c>
      <c r="G184">
        <v>12</v>
      </c>
      <c r="H184">
        <v>3</v>
      </c>
      <c r="I184">
        <v>0</v>
      </c>
      <c r="J184">
        <v>0.25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19.399999999999999</v>
      </c>
      <c r="AM184" s="40">
        <f>AVERAGEIFS($I$2:I184, $B$2:B184, B184)</f>
        <v>0.43499999999999994</v>
      </c>
      <c r="AN184" s="40">
        <f>AVERAGEIFS($J$2:J184, $B$2:B184, B184)</f>
        <v>0.48200000000000004</v>
      </c>
      <c r="AO184" s="40">
        <f>AVERAGEIFS($D$2:D184, $B$2:B184, B184)</f>
        <v>0.5</v>
      </c>
    </row>
    <row r="185" spans="1:41" x14ac:dyDescent="0.25">
      <c r="A185" s="39">
        <v>46255</v>
      </c>
      <c r="B185" t="s">
        <v>113</v>
      </c>
      <c r="C185">
        <v>22</v>
      </c>
      <c r="D185">
        <v>1</v>
      </c>
      <c r="E185">
        <v>3</v>
      </c>
      <c r="F185">
        <v>3</v>
      </c>
      <c r="G185">
        <v>12</v>
      </c>
      <c r="H185">
        <v>9</v>
      </c>
      <c r="I185">
        <v>1</v>
      </c>
      <c r="J185">
        <v>0.75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 s="40">
        <f>AVERAGEIFS($C$2:C185, $B$2:B185, B185)</f>
        <v>19.636363636363637</v>
      </c>
      <c r="AM185" s="40">
        <f>AVERAGEIFS($I$2:I185, $B$2:B185, B185)</f>
        <v>0.62272727272727268</v>
      </c>
      <c r="AN185" s="40">
        <f>AVERAGEIFS($J$2:J185, $B$2:B185, B185)</f>
        <v>0.56545454545454543</v>
      </c>
      <c r="AO185" s="40">
        <f>AVERAGEIFS($D$2:D185, $B$2:B185, B185)</f>
        <v>0.63636363636363635</v>
      </c>
    </row>
    <row r="186" spans="1:41" x14ac:dyDescent="0.25">
      <c r="A186" s="39">
        <v>46255</v>
      </c>
      <c r="B186" t="s">
        <v>6</v>
      </c>
      <c r="C186">
        <v>18</v>
      </c>
      <c r="D186">
        <v>1</v>
      </c>
      <c r="E186">
        <v>3</v>
      </c>
      <c r="F186">
        <v>3</v>
      </c>
      <c r="G186">
        <v>12</v>
      </c>
      <c r="H186">
        <v>9</v>
      </c>
      <c r="I186">
        <v>1</v>
      </c>
      <c r="J186">
        <v>0.75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 s="40">
        <f>AVERAGEIFS($C$2:C186, $B$2:B186, B186)</f>
        <v>25.071428571428573</v>
      </c>
      <c r="AM186" s="40">
        <f>AVERAGEIFS($I$2:I186, $B$2:B186, B186)</f>
        <v>0.49642857142857144</v>
      </c>
      <c r="AN186" s="40">
        <f>AVERAGEIFS($J$2:J186, $B$2:B186, B186)</f>
        <v>0.48071428571428571</v>
      </c>
      <c r="AO186" s="40">
        <f>AVERAGEIFS($D$2:D186, $B$2:B186, B186)</f>
        <v>0.5</v>
      </c>
    </row>
    <row r="187" spans="1:41" x14ac:dyDescent="0.25">
      <c r="A187" s="39">
        <v>46255</v>
      </c>
      <c r="B187" t="s">
        <v>5</v>
      </c>
      <c r="C187">
        <v>17</v>
      </c>
      <c r="D187">
        <v>1</v>
      </c>
      <c r="E187">
        <v>3</v>
      </c>
      <c r="F187">
        <v>3</v>
      </c>
      <c r="G187">
        <v>12</v>
      </c>
      <c r="H187">
        <v>9</v>
      </c>
      <c r="I187">
        <v>1</v>
      </c>
      <c r="J187">
        <v>0.75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 s="40">
        <f>AVERAGEIFS($C$2:C187, $B$2:B187, B187)</f>
        <v>17.5</v>
      </c>
      <c r="AM187" s="40">
        <f>AVERAGEIFS($I$2:I187, $B$2:B187, B187)</f>
        <v>0.625</v>
      </c>
      <c r="AN187" s="40">
        <f>AVERAGEIFS($J$2:J187, $B$2:B187, B187)</f>
        <v>0.59333333333333338</v>
      </c>
      <c r="AO187" s="40">
        <f>AVERAGEIFS($D$2:D187, $B$2:B187, B187)</f>
        <v>0.66666666666666663</v>
      </c>
    </row>
    <row r="188" spans="1:41" x14ac:dyDescent="0.25">
      <c r="A188" s="39">
        <v>46255</v>
      </c>
      <c r="B188" t="s">
        <v>119</v>
      </c>
      <c r="C188">
        <v>17</v>
      </c>
      <c r="D188">
        <v>1</v>
      </c>
      <c r="E188">
        <v>3</v>
      </c>
      <c r="F188">
        <v>3</v>
      </c>
      <c r="G188">
        <v>12</v>
      </c>
      <c r="H188">
        <v>9</v>
      </c>
      <c r="I188">
        <v>1</v>
      </c>
      <c r="J188">
        <v>0.75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 s="40">
        <f>AVERAGEIFS($C$2:C188, $B$2:B188, B188)</f>
        <v>18.444444444444443</v>
      </c>
      <c r="AM188" s="40">
        <f>AVERAGEIFS($I$2:I188, $B$2:B188, B188)</f>
        <v>0.68333333333333335</v>
      </c>
      <c r="AN188" s="40">
        <f>AVERAGEIFS($J$2:J188, $B$2:B188, B188)</f>
        <v>0.62</v>
      </c>
      <c r="AO188" s="40">
        <f>AVERAGEIFS($D$2:D188, $B$2:B188, B188)</f>
        <v>0.66666666666666663</v>
      </c>
    </row>
    <row r="189" spans="1:41" x14ac:dyDescent="0.25">
      <c r="A189" s="39">
        <v>46255</v>
      </c>
      <c r="B189" t="s">
        <v>13</v>
      </c>
      <c r="C189">
        <v>8</v>
      </c>
      <c r="D189">
        <v>1</v>
      </c>
      <c r="E189">
        <v>3</v>
      </c>
      <c r="F189">
        <v>3</v>
      </c>
      <c r="G189">
        <v>12</v>
      </c>
      <c r="H189">
        <v>9</v>
      </c>
      <c r="I189">
        <v>1</v>
      </c>
      <c r="J189">
        <v>0.75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 s="40">
        <f>AVERAGEIFS($C$2:C189, $B$2:B189, B189)</f>
        <v>12</v>
      </c>
      <c r="AM189" s="40">
        <f>AVERAGEIFS($I$2:I189, $B$2:B189, B189)</f>
        <v>0.625</v>
      </c>
      <c r="AN189" s="40">
        <f>AVERAGEIFS($J$2:J189, $B$2:B189, B189)</f>
        <v>0.56499999999999995</v>
      </c>
      <c r="AO189" s="40">
        <f>AVERAGEIFS($D$2:D189, $B$2:B189, B189)</f>
        <v>0.5</v>
      </c>
    </row>
    <row r="190" spans="1:41" x14ac:dyDescent="0.25">
      <c r="A190" s="39">
        <v>46255</v>
      </c>
      <c r="B190" t="s">
        <v>133</v>
      </c>
      <c r="C190">
        <v>18</v>
      </c>
      <c r="D190">
        <v>1</v>
      </c>
      <c r="E190">
        <v>3</v>
      </c>
      <c r="F190">
        <v>3</v>
      </c>
      <c r="G190">
        <v>12</v>
      </c>
      <c r="H190">
        <v>9</v>
      </c>
      <c r="I190">
        <v>1</v>
      </c>
      <c r="J190">
        <v>0.75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 s="40">
        <f>AVERAGEIFS($C$2:C190, $B$2:B190, B190)</f>
        <v>12.714285714285714</v>
      </c>
      <c r="AM190" s="40">
        <f>AVERAGEIFS($I$2:I190, $B$2:B190, B190)</f>
        <v>0.72857142857142854</v>
      </c>
      <c r="AN190" s="40">
        <f>AVERAGEIFS($J$2:J190, $B$2:B190, B190)</f>
        <v>0.57000000000000006</v>
      </c>
      <c r="AO190" s="40">
        <f>AVERAGEIFS($D$2:D190, $B$2:B190, B190)</f>
        <v>0.8571428571428571</v>
      </c>
    </row>
    <row r="191" spans="1:41" x14ac:dyDescent="0.25">
      <c r="A191" s="39">
        <v>46255</v>
      </c>
      <c r="B191" t="s">
        <v>22</v>
      </c>
      <c r="C191">
        <v>8</v>
      </c>
      <c r="D191">
        <v>1</v>
      </c>
      <c r="E191">
        <v>3</v>
      </c>
      <c r="F191">
        <v>3</v>
      </c>
      <c r="G191">
        <v>12</v>
      </c>
      <c r="H191">
        <v>9</v>
      </c>
      <c r="I191">
        <v>1</v>
      </c>
      <c r="J191">
        <v>0.75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 s="40">
        <f>AVERAGEIFS($C$2:C191, $B$2:B191, B191)</f>
        <v>10</v>
      </c>
      <c r="AM191" s="40">
        <f>AVERAGEIFS($I$2:I191, $B$2:B191, B191)</f>
        <v>0.7</v>
      </c>
      <c r="AN191" s="40">
        <f>AVERAGEIFS($J$2:J191, $B$2:B191, B191)</f>
        <v>0.57999999999999996</v>
      </c>
      <c r="AO191" s="40">
        <f>AVERAGEIFS($D$2:D191, $B$2:B191, B191)</f>
        <v>0.5</v>
      </c>
    </row>
    <row r="192" spans="1:41" x14ac:dyDescent="0.25">
      <c r="A192" s="39">
        <v>46259</v>
      </c>
      <c r="B192" t="s">
        <v>1</v>
      </c>
      <c r="C192">
        <v>19</v>
      </c>
      <c r="D192">
        <v>0</v>
      </c>
      <c r="E192">
        <v>4</v>
      </c>
      <c r="F192">
        <v>1</v>
      </c>
      <c r="G192">
        <v>16</v>
      </c>
      <c r="H192">
        <v>6</v>
      </c>
      <c r="I192">
        <v>0.25</v>
      </c>
      <c r="J192">
        <v>0.38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40">
        <f>AVERAGEIFS($C$2:C192, $B$2:B192, B192)</f>
        <v>23.1</v>
      </c>
      <c r="AM192" s="40">
        <f>AVERAGEIFS($I$2:I192, $B$2:B192, B192)</f>
        <v>0.55000000000000004</v>
      </c>
      <c r="AN192" s="40">
        <f>AVERAGEIFS($J$2:J192, $B$2:B192, B192)</f>
        <v>0.53899999999999992</v>
      </c>
      <c r="AO192" s="40">
        <f>AVERAGEIFS($D$2:D192, $B$2:B192, B192)</f>
        <v>0.6</v>
      </c>
    </row>
    <row r="193" spans="1:41" x14ac:dyDescent="0.25">
      <c r="A193" s="39">
        <v>46259</v>
      </c>
      <c r="B193" t="s">
        <v>113</v>
      </c>
      <c r="C193">
        <v>23</v>
      </c>
      <c r="D193">
        <v>0</v>
      </c>
      <c r="E193">
        <v>4</v>
      </c>
      <c r="F193">
        <v>1</v>
      </c>
      <c r="G193">
        <v>16</v>
      </c>
      <c r="H193">
        <v>6</v>
      </c>
      <c r="I193">
        <v>0.25</v>
      </c>
      <c r="J193">
        <v>0.38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40">
        <f>AVERAGEIFS($C$2:C193, $B$2:B193, B193)</f>
        <v>19.916666666666668</v>
      </c>
      <c r="AM193" s="40">
        <f>AVERAGEIFS($I$2:I193, $B$2:B193, B193)</f>
        <v>0.59166666666666667</v>
      </c>
      <c r="AN193" s="40">
        <f>AVERAGEIFS($J$2:J193, $B$2:B193, B193)</f>
        <v>0.54999999999999993</v>
      </c>
      <c r="AO193" s="40">
        <f>AVERAGEIFS($D$2:D193, $B$2:B193, B193)</f>
        <v>0.58333333333333337</v>
      </c>
    </row>
    <row r="194" spans="1:41" x14ac:dyDescent="0.25">
      <c r="A194" s="39">
        <v>46259</v>
      </c>
      <c r="B194" t="s">
        <v>34</v>
      </c>
      <c r="C194">
        <v>17</v>
      </c>
      <c r="D194">
        <v>0</v>
      </c>
      <c r="E194">
        <v>4</v>
      </c>
      <c r="F194">
        <v>1</v>
      </c>
      <c r="G194">
        <v>16</v>
      </c>
      <c r="H194">
        <v>6</v>
      </c>
      <c r="I194">
        <v>0.25</v>
      </c>
      <c r="J194">
        <v>0.38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40">
        <f>AVERAGEIFS($C$2:C194, $B$2:B194, B194)</f>
        <v>17</v>
      </c>
      <c r="AM194" s="40">
        <f>AVERAGEIFS($I$2:I194, $B$2:B194, B194)</f>
        <v>0.25</v>
      </c>
      <c r="AN194" s="40">
        <f>AVERAGEIFS($J$2:J194, $B$2:B194, B194)</f>
        <v>0.38</v>
      </c>
      <c r="AO194" s="40">
        <f>AVERAGEIFS($D$2:D194, $B$2:B194, B194)</f>
        <v>0</v>
      </c>
    </row>
    <row r="195" spans="1:41" x14ac:dyDescent="0.25">
      <c r="A195" s="39">
        <v>46259</v>
      </c>
      <c r="B195" t="s">
        <v>6</v>
      </c>
      <c r="C195">
        <v>24</v>
      </c>
      <c r="D195">
        <v>0</v>
      </c>
      <c r="E195">
        <v>4</v>
      </c>
      <c r="F195">
        <v>1</v>
      </c>
      <c r="G195">
        <v>16</v>
      </c>
      <c r="H195">
        <v>6</v>
      </c>
      <c r="I195">
        <v>0.25</v>
      </c>
      <c r="J195">
        <v>0.38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40">
        <f>AVERAGEIFS($C$2:C195, $B$2:B195, B195)</f>
        <v>25</v>
      </c>
      <c r="AM195" s="40">
        <f>AVERAGEIFS($I$2:I195, $B$2:B195, B195)</f>
        <v>0.48000000000000004</v>
      </c>
      <c r="AN195" s="40">
        <f>AVERAGEIFS($J$2:J195, $B$2:B195, B195)</f>
        <v>0.47399999999999998</v>
      </c>
      <c r="AO195" s="40">
        <f>AVERAGEIFS($D$2:D195, $B$2:B195, B195)</f>
        <v>0.46666666666666667</v>
      </c>
    </row>
    <row r="196" spans="1:41" x14ac:dyDescent="0.25">
      <c r="A196" s="39">
        <v>46259</v>
      </c>
      <c r="B196" t="s">
        <v>124</v>
      </c>
      <c r="C196">
        <v>15</v>
      </c>
      <c r="D196">
        <v>0</v>
      </c>
      <c r="E196">
        <v>4</v>
      </c>
      <c r="F196">
        <v>1</v>
      </c>
      <c r="G196">
        <v>16</v>
      </c>
      <c r="H196">
        <v>6</v>
      </c>
      <c r="I196">
        <v>0.25</v>
      </c>
      <c r="J196">
        <v>0.38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40">
        <f>AVERAGEIFS($C$2:C196, $B$2:B196, B196)</f>
        <v>17</v>
      </c>
      <c r="AM196" s="40">
        <f>AVERAGEIFS($I$2:I196, $B$2:B196, B196)</f>
        <v>0.2857142857142857</v>
      </c>
      <c r="AN196" s="40">
        <f>AVERAGEIFS($J$2:J196, $B$2:B196, B196)</f>
        <v>0.39428571428571424</v>
      </c>
      <c r="AO196" s="40">
        <f>AVERAGEIFS($D$2:D196, $B$2:B196, B196)</f>
        <v>0.14285714285714285</v>
      </c>
    </row>
    <row r="197" spans="1:41" x14ac:dyDescent="0.25">
      <c r="A197" s="39">
        <v>46259</v>
      </c>
      <c r="B197" t="s">
        <v>133</v>
      </c>
      <c r="C197">
        <v>10</v>
      </c>
      <c r="D197">
        <v>0</v>
      </c>
      <c r="E197">
        <v>4</v>
      </c>
      <c r="F197">
        <v>1</v>
      </c>
      <c r="G197">
        <v>16</v>
      </c>
      <c r="H197">
        <v>6</v>
      </c>
      <c r="I197">
        <v>0.25</v>
      </c>
      <c r="J197">
        <v>0.38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40">
        <f>AVERAGEIFS($C$2:C197, $B$2:B197, B197)</f>
        <v>12.375</v>
      </c>
      <c r="AM197" s="40">
        <f>AVERAGEIFS($I$2:I197, $B$2:B197, B197)</f>
        <v>0.66874999999999996</v>
      </c>
      <c r="AN197" s="40">
        <f>AVERAGEIFS($J$2:J197, $B$2:B197, B197)</f>
        <v>0.54625000000000001</v>
      </c>
      <c r="AO197" s="40">
        <f>AVERAGEIFS($D$2:D197, $B$2:B197, B197)</f>
        <v>0.75</v>
      </c>
    </row>
    <row r="198" spans="1:41" x14ac:dyDescent="0.25">
      <c r="A198" s="39">
        <v>46259</v>
      </c>
      <c r="B198" t="s">
        <v>90</v>
      </c>
      <c r="C198">
        <v>35</v>
      </c>
      <c r="D198">
        <v>1</v>
      </c>
      <c r="E198">
        <v>4</v>
      </c>
      <c r="F198">
        <v>3</v>
      </c>
      <c r="G198">
        <v>16</v>
      </c>
      <c r="H198">
        <v>10</v>
      </c>
      <c r="I198">
        <v>0.75</v>
      </c>
      <c r="J198">
        <v>0.63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1</v>
      </c>
      <c r="AH198">
        <v>1</v>
      </c>
      <c r="AI198">
        <v>0</v>
      </c>
      <c r="AJ198">
        <v>0</v>
      </c>
      <c r="AK198">
        <v>0</v>
      </c>
      <c r="AL198" s="40">
        <f>AVERAGEIFS($C$2:C198, $B$2:B198, B198)</f>
        <v>23.428571428571427</v>
      </c>
      <c r="AM198" s="40">
        <f>AVERAGEIFS($I$2:I198, $B$2:B198, B198)</f>
        <v>0.66428571428571437</v>
      </c>
      <c r="AN198" s="40">
        <f>AVERAGEIFS($J$2:J198, $B$2:B198, B198)</f>
        <v>0.55428571428571427</v>
      </c>
      <c r="AO198" s="40">
        <f>AVERAGEIFS($D$2:D198, $B$2:B198, B198)</f>
        <v>0.7142857142857143</v>
      </c>
    </row>
    <row r="199" spans="1:41" x14ac:dyDescent="0.25">
      <c r="A199" s="39">
        <v>46259</v>
      </c>
      <c r="B199" t="s">
        <v>36</v>
      </c>
      <c r="C199">
        <v>15</v>
      </c>
      <c r="D199">
        <v>1</v>
      </c>
      <c r="E199">
        <v>4</v>
      </c>
      <c r="F199">
        <v>3</v>
      </c>
      <c r="G199">
        <v>16</v>
      </c>
      <c r="H199">
        <v>10</v>
      </c>
      <c r="I199">
        <v>0.75</v>
      </c>
      <c r="J199">
        <v>0.63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1</v>
      </c>
      <c r="AI199">
        <v>0</v>
      </c>
      <c r="AJ199">
        <v>0</v>
      </c>
      <c r="AK199">
        <v>0</v>
      </c>
      <c r="AL199" s="40">
        <f>AVERAGEIFS($C$2:C199, $B$2:B199, B199)</f>
        <v>12.75</v>
      </c>
      <c r="AM199" s="40">
        <f>AVERAGEIFS($I$2:I199, $B$2:B199, B199)</f>
        <v>0.51249999999999996</v>
      </c>
      <c r="AN199" s="40">
        <f>AVERAGEIFS($J$2:J199, $B$2:B199, B199)</f>
        <v>0.505</v>
      </c>
      <c r="AO199" s="40">
        <f>AVERAGEIFS($D$2:D199, $B$2:B199, B199)</f>
        <v>0.625</v>
      </c>
    </row>
    <row r="200" spans="1:41" x14ac:dyDescent="0.25">
      <c r="A200" s="39">
        <v>46259</v>
      </c>
      <c r="B200" t="s">
        <v>186</v>
      </c>
      <c r="C200">
        <v>17</v>
      </c>
      <c r="D200">
        <v>1</v>
      </c>
      <c r="E200">
        <v>4</v>
      </c>
      <c r="F200">
        <v>3</v>
      </c>
      <c r="G200">
        <v>16</v>
      </c>
      <c r="H200">
        <v>10</v>
      </c>
      <c r="I200">
        <v>0.75</v>
      </c>
      <c r="J200">
        <v>0.63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1</v>
      </c>
      <c r="AH200">
        <v>1</v>
      </c>
      <c r="AI200">
        <v>0</v>
      </c>
      <c r="AJ200">
        <v>0</v>
      </c>
      <c r="AK200">
        <v>0</v>
      </c>
      <c r="AL200" s="40">
        <f>AVERAGEIFS($C$2:C200, $B$2:B200, B200)</f>
        <v>14</v>
      </c>
      <c r="AM200" s="40">
        <f>AVERAGEIFS($I$2:I200, $B$2:B200, B200)</f>
        <v>0.49285714285714288</v>
      </c>
      <c r="AN200" s="40">
        <f>AVERAGEIFS($J$2:J200, $B$2:B200, B200)</f>
        <v>0.50428571428571423</v>
      </c>
      <c r="AO200" s="40">
        <f>AVERAGEIFS($D$2:D200, $B$2:B200, B200)</f>
        <v>0.5</v>
      </c>
    </row>
    <row r="201" spans="1:41" x14ac:dyDescent="0.25">
      <c r="A201" s="39">
        <v>46259</v>
      </c>
      <c r="B201" t="s">
        <v>92</v>
      </c>
      <c r="C201">
        <v>10</v>
      </c>
      <c r="D201">
        <v>1</v>
      </c>
      <c r="E201">
        <v>4</v>
      </c>
      <c r="F201">
        <v>3</v>
      </c>
      <c r="G201">
        <v>16</v>
      </c>
      <c r="H201">
        <v>10</v>
      </c>
      <c r="I201">
        <v>0.75</v>
      </c>
      <c r="J201">
        <v>0.63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 s="40">
        <f>AVERAGEIFS($C$2:C201, $B$2:B201, B201)</f>
        <v>9.1999999999999993</v>
      </c>
      <c r="AM201" s="40">
        <f>AVERAGEIFS($I$2:I201, $B$2:B201, B201)</f>
        <v>0.65</v>
      </c>
      <c r="AN201" s="40">
        <f>AVERAGEIFS($J$2:J201, $B$2:B201, B201)</f>
        <v>0.56399999999999995</v>
      </c>
      <c r="AO201" s="40">
        <f>AVERAGEIFS($D$2:D201, $B$2:B201, B201)</f>
        <v>0.8</v>
      </c>
    </row>
    <row r="202" spans="1:41" x14ac:dyDescent="0.25">
      <c r="A202" s="39">
        <v>46259</v>
      </c>
      <c r="B202" t="s">
        <v>65</v>
      </c>
      <c r="C202">
        <v>14</v>
      </c>
      <c r="D202">
        <v>1</v>
      </c>
      <c r="E202">
        <v>4</v>
      </c>
      <c r="F202">
        <v>3</v>
      </c>
      <c r="G202">
        <v>16</v>
      </c>
      <c r="H202">
        <v>10</v>
      </c>
      <c r="I202">
        <v>0.75</v>
      </c>
      <c r="J202">
        <v>0.63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1</v>
      </c>
      <c r="AH202">
        <v>1</v>
      </c>
      <c r="AI202">
        <v>0</v>
      </c>
      <c r="AJ202">
        <v>0</v>
      </c>
      <c r="AK202">
        <v>0</v>
      </c>
      <c r="AL202" s="40">
        <f>AVERAGEIFS($C$2:C202, $B$2:B202, B202)</f>
        <v>18.90909090909091</v>
      </c>
      <c r="AM202" s="40">
        <f>AVERAGEIFS($I$2:I202, $B$2:B202, B202)</f>
        <v>0.46363636363636362</v>
      </c>
      <c r="AN202" s="40">
        <f>AVERAGEIFS($J$2:J202, $B$2:B202, B202)</f>
        <v>0.49545454545454548</v>
      </c>
      <c r="AO202" s="40">
        <f>AVERAGEIFS($D$2:D202, $B$2:B202, B202)</f>
        <v>0.54545454545454541</v>
      </c>
    </row>
    <row r="203" spans="1:41" x14ac:dyDescent="0.25">
      <c r="A203" s="39">
        <v>46259</v>
      </c>
      <c r="B203" t="s">
        <v>5</v>
      </c>
      <c r="C203">
        <v>20</v>
      </c>
      <c r="D203">
        <v>1</v>
      </c>
      <c r="E203">
        <v>4</v>
      </c>
      <c r="F203">
        <v>3</v>
      </c>
      <c r="G203">
        <v>16</v>
      </c>
      <c r="H203">
        <v>10</v>
      </c>
      <c r="I203">
        <v>0.75</v>
      </c>
      <c r="J203">
        <v>0.63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1</v>
      </c>
      <c r="AH203">
        <v>1</v>
      </c>
      <c r="AI203">
        <v>0</v>
      </c>
      <c r="AJ203">
        <v>0</v>
      </c>
      <c r="AK203">
        <v>0</v>
      </c>
      <c r="AL203" s="40">
        <f>AVERAGEIFS($C$2:C203, $B$2:B203, B203)</f>
        <v>17.857142857142858</v>
      </c>
      <c r="AM203" s="40">
        <f>AVERAGEIFS($I$2:I203, $B$2:B203, B203)</f>
        <v>0.6428571428571429</v>
      </c>
      <c r="AN203" s="40">
        <f>AVERAGEIFS($J$2:J203, $B$2:B203, B203)</f>
        <v>0.59857142857142864</v>
      </c>
      <c r="AO203" s="40">
        <f>AVERAGEIFS($D$2:D203, $B$2:B203, B203)</f>
        <v>0.7142857142857143</v>
      </c>
    </row>
    <row r="204" spans="1:41" x14ac:dyDescent="0.25">
      <c r="A204" s="39">
        <v>46259</v>
      </c>
      <c r="B204" t="s">
        <v>118</v>
      </c>
      <c r="C204">
        <v>11</v>
      </c>
      <c r="D204">
        <v>1</v>
      </c>
      <c r="E204">
        <v>4</v>
      </c>
      <c r="F204">
        <v>3</v>
      </c>
      <c r="G204">
        <v>16</v>
      </c>
      <c r="H204">
        <v>10</v>
      </c>
      <c r="I204">
        <v>0.75</v>
      </c>
      <c r="J204">
        <v>0.63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1</v>
      </c>
      <c r="AH204">
        <v>1</v>
      </c>
      <c r="AI204">
        <v>0</v>
      </c>
      <c r="AJ204">
        <v>0</v>
      </c>
      <c r="AK204">
        <v>0</v>
      </c>
      <c r="AL204" s="40">
        <f>AVERAGEIFS($C$2:C204, $B$2:B204, B204)</f>
        <v>12</v>
      </c>
      <c r="AM204" s="40">
        <f>AVERAGEIFS($I$2:I204, $B$2:B204, B204)</f>
        <v>0.39166666666666666</v>
      </c>
      <c r="AN204" s="40">
        <f>AVERAGEIFS($J$2:J204, $B$2:B204, B204)</f>
        <v>0.45999999999999996</v>
      </c>
      <c r="AO204" s="40">
        <f>AVERAGEIFS($D$2:D204, $B$2:B204, B204)</f>
        <v>0.5</v>
      </c>
    </row>
    <row r="205" spans="1:41" x14ac:dyDescent="0.25">
      <c r="A205" s="39">
        <v>46259</v>
      </c>
      <c r="B205" t="s">
        <v>124</v>
      </c>
      <c r="C205">
        <v>10</v>
      </c>
      <c r="D205">
        <v>1</v>
      </c>
      <c r="E205">
        <v>4</v>
      </c>
      <c r="F205">
        <v>3</v>
      </c>
      <c r="G205">
        <v>16</v>
      </c>
      <c r="H205">
        <v>9</v>
      </c>
      <c r="I205">
        <v>0.75</v>
      </c>
      <c r="J205">
        <v>0.56000000000000005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16.125</v>
      </c>
      <c r="AM205" s="40">
        <f>AVERAGEIFS($I$2:I205, $B$2:B205, B205)</f>
        <v>0.34375</v>
      </c>
      <c r="AN205" s="40">
        <f>AVERAGEIFS($J$2:J205, $B$2:B205, B205)</f>
        <v>0.41499999999999998</v>
      </c>
      <c r="AO205" s="40">
        <f>AVERAGEIFS($D$2:D205, $B$2:B205, B205)</f>
        <v>0.25</v>
      </c>
    </row>
    <row r="206" spans="1:41" x14ac:dyDescent="0.25">
      <c r="A206" s="39">
        <v>46259</v>
      </c>
      <c r="B206" t="s">
        <v>119</v>
      </c>
      <c r="C206">
        <v>17</v>
      </c>
      <c r="D206">
        <v>1</v>
      </c>
      <c r="E206">
        <v>4</v>
      </c>
      <c r="F206">
        <v>3</v>
      </c>
      <c r="G206">
        <v>16</v>
      </c>
      <c r="H206">
        <v>9</v>
      </c>
      <c r="I206">
        <v>0.75</v>
      </c>
      <c r="J206">
        <v>0.56000000000000005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18.3</v>
      </c>
      <c r="AM206" s="40">
        <f>AVERAGEIFS($I$2:I206, $B$2:B206, B206)</f>
        <v>0.69000000000000006</v>
      </c>
      <c r="AN206" s="40">
        <f>AVERAGEIFS($J$2:J206, $B$2:B206, B206)</f>
        <v>0.6140000000000001</v>
      </c>
      <c r="AO206" s="40">
        <f>AVERAGEIFS($D$2:D206, $B$2:B206, B206)</f>
        <v>0.7</v>
      </c>
    </row>
    <row r="207" spans="1:41" x14ac:dyDescent="0.25">
      <c r="A207" s="39">
        <v>46259</v>
      </c>
      <c r="B207" t="s">
        <v>90</v>
      </c>
      <c r="C207">
        <v>23</v>
      </c>
      <c r="D207">
        <v>1</v>
      </c>
      <c r="E207">
        <v>4</v>
      </c>
      <c r="F207">
        <v>3</v>
      </c>
      <c r="G207">
        <v>16</v>
      </c>
      <c r="H207">
        <v>9</v>
      </c>
      <c r="I207">
        <v>0.75</v>
      </c>
      <c r="J207">
        <v>0.56000000000000005</v>
      </c>
      <c r="K207">
        <v>0</v>
      </c>
      <c r="L207">
        <v>0</v>
      </c>
      <c r="M207">
        <v>0</v>
      </c>
      <c r="N207">
        <v>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23.375</v>
      </c>
      <c r="AM207" s="40">
        <f>AVERAGEIFS($I$2:I207, $B$2:B207, B207)</f>
        <v>0.67500000000000004</v>
      </c>
      <c r="AN207" s="40">
        <f>AVERAGEIFS($J$2:J207, $B$2:B207, B207)</f>
        <v>0.55499999999999994</v>
      </c>
      <c r="AO207" s="40">
        <f>AVERAGEIFS($D$2:D207, $B$2:B207, B207)</f>
        <v>0.75</v>
      </c>
    </row>
    <row r="208" spans="1:41" x14ac:dyDescent="0.25">
      <c r="A208" s="39">
        <v>46259</v>
      </c>
      <c r="B208" t="s">
        <v>113</v>
      </c>
      <c r="C208">
        <v>33</v>
      </c>
      <c r="D208">
        <v>1</v>
      </c>
      <c r="E208">
        <v>4</v>
      </c>
      <c r="F208">
        <v>3</v>
      </c>
      <c r="G208">
        <v>16</v>
      </c>
      <c r="H208">
        <v>9</v>
      </c>
      <c r="I208">
        <v>0.75</v>
      </c>
      <c r="J208">
        <v>0.56000000000000005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20.923076923076923</v>
      </c>
      <c r="AM208" s="40">
        <f>AVERAGEIFS($I$2:I208, $B$2:B208, B208)</f>
        <v>0.60384615384615381</v>
      </c>
      <c r="AN208" s="40">
        <f>AVERAGEIFS($J$2:J208, $B$2:B208, B208)</f>
        <v>0.55076923076923079</v>
      </c>
      <c r="AO208" s="40">
        <f>AVERAGEIFS($D$2:D208, $B$2:B208, B208)</f>
        <v>0.61538461538461542</v>
      </c>
    </row>
    <row r="209" spans="1:41" x14ac:dyDescent="0.25">
      <c r="A209" s="39">
        <v>46259</v>
      </c>
      <c r="B209" t="s">
        <v>253</v>
      </c>
      <c r="C209">
        <v>7</v>
      </c>
      <c r="D209">
        <v>1</v>
      </c>
      <c r="E209">
        <v>4</v>
      </c>
      <c r="F209">
        <v>3</v>
      </c>
      <c r="G209">
        <v>16</v>
      </c>
      <c r="H209">
        <v>9</v>
      </c>
      <c r="I209">
        <v>0.75</v>
      </c>
      <c r="J209">
        <v>0.56000000000000005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8.625</v>
      </c>
      <c r="AM209" s="40">
        <f>AVERAGEIFS($I$2:I209, $B$2:B209, B209)</f>
        <v>0.328125</v>
      </c>
      <c r="AN209" s="40">
        <f>AVERAGEIFS($J$2:J209, $B$2:B209, B209)</f>
        <v>0.40500000000000003</v>
      </c>
      <c r="AO209" s="40">
        <f>AVERAGEIFS($D$2:D209, $B$2:B209, B209)</f>
        <v>0.25</v>
      </c>
    </row>
    <row r="210" spans="1:41" x14ac:dyDescent="0.25">
      <c r="A210" s="39">
        <v>46259</v>
      </c>
      <c r="B210" t="s">
        <v>6</v>
      </c>
      <c r="C210">
        <v>21</v>
      </c>
      <c r="D210">
        <v>1</v>
      </c>
      <c r="E210">
        <v>4</v>
      </c>
      <c r="F210">
        <v>3</v>
      </c>
      <c r="G210">
        <v>16</v>
      </c>
      <c r="H210">
        <v>9</v>
      </c>
      <c r="I210">
        <v>0.75</v>
      </c>
      <c r="J210">
        <v>0.56000000000000005</v>
      </c>
      <c r="K210">
        <v>0</v>
      </c>
      <c r="L210">
        <v>0</v>
      </c>
      <c r="M210">
        <v>0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 s="40">
        <f>AVERAGEIFS($C$2:C210, $B$2:B210, B210)</f>
        <v>24.75</v>
      </c>
      <c r="AM210" s="40">
        <f>AVERAGEIFS($I$2:I210, $B$2:B210, B210)</f>
        <v>0.49687500000000001</v>
      </c>
      <c r="AN210" s="40">
        <f>AVERAGEIFS($J$2:J210, $B$2:B210, B210)</f>
        <v>0.479375</v>
      </c>
      <c r="AO210" s="40">
        <f>AVERAGEIFS($D$2:D210, $B$2:B210, B210)</f>
        <v>0.5</v>
      </c>
    </row>
    <row r="211" spans="1:41" x14ac:dyDescent="0.25">
      <c r="A211" s="39">
        <v>46259</v>
      </c>
      <c r="B211" t="s">
        <v>2</v>
      </c>
      <c r="C211">
        <v>18</v>
      </c>
      <c r="D211">
        <v>0</v>
      </c>
      <c r="E211">
        <v>4</v>
      </c>
      <c r="F211">
        <v>1</v>
      </c>
      <c r="G211">
        <v>16</v>
      </c>
      <c r="H211">
        <v>7</v>
      </c>
      <c r="I211">
        <v>0.25</v>
      </c>
      <c r="J211">
        <v>0.44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21.857142857142858</v>
      </c>
      <c r="AM211" s="40">
        <f>AVERAGEIFS($I$2:I211, $B$2:B211, B211)</f>
        <v>0.37857142857142856</v>
      </c>
      <c r="AN211" s="40">
        <f>AVERAGEIFS($J$2:J211, $B$2:B211, B211)</f>
        <v>0.46428571428571425</v>
      </c>
      <c r="AO211" s="40">
        <f>AVERAGEIFS($D$2:D211, $B$2:B211, B211)</f>
        <v>0.2857142857142857</v>
      </c>
    </row>
    <row r="212" spans="1:41" x14ac:dyDescent="0.25">
      <c r="A212" s="39">
        <v>46259</v>
      </c>
      <c r="B212" t="s">
        <v>1</v>
      </c>
      <c r="C212">
        <v>22</v>
      </c>
      <c r="D212">
        <v>0</v>
      </c>
      <c r="E212">
        <v>4</v>
      </c>
      <c r="F212">
        <v>1</v>
      </c>
      <c r="G212">
        <v>16</v>
      </c>
      <c r="H212">
        <v>7</v>
      </c>
      <c r="I212">
        <v>0.25</v>
      </c>
      <c r="J212">
        <v>0.44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23</v>
      </c>
      <c r="AM212" s="40">
        <f>AVERAGEIFS($I$2:I212, $B$2:B212, B212)</f>
        <v>0.52272727272727271</v>
      </c>
      <c r="AN212" s="40">
        <f>AVERAGEIFS($J$2:J212, $B$2:B212, B212)</f>
        <v>0.53</v>
      </c>
      <c r="AO212" s="40">
        <f>AVERAGEIFS($D$2:D212, $B$2:B212, B212)</f>
        <v>0.54545454545454541</v>
      </c>
    </row>
    <row r="213" spans="1:41" x14ac:dyDescent="0.25">
      <c r="A213" s="39">
        <v>46259</v>
      </c>
      <c r="B213" t="s">
        <v>38</v>
      </c>
      <c r="C213">
        <v>14</v>
      </c>
      <c r="D213">
        <v>0</v>
      </c>
      <c r="E213">
        <v>4</v>
      </c>
      <c r="F213">
        <v>1</v>
      </c>
      <c r="G213">
        <v>16</v>
      </c>
      <c r="H213">
        <v>7</v>
      </c>
      <c r="I213">
        <v>0.25</v>
      </c>
      <c r="J213">
        <v>0.44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17.428571428571427</v>
      </c>
      <c r="AM213" s="40">
        <f>AVERAGEIFS($I$2:I213, $B$2:B213, B213)</f>
        <v>0.58571428571428563</v>
      </c>
      <c r="AN213" s="40">
        <f>AVERAGEIFS($J$2:J213, $B$2:B213, B213)</f>
        <v>0.56714285714285706</v>
      </c>
      <c r="AO213" s="40">
        <f>AVERAGEIFS($D$2:D213, $B$2:B213, B213)</f>
        <v>0.7142857142857143</v>
      </c>
    </row>
    <row r="214" spans="1:41" x14ac:dyDescent="0.25">
      <c r="A214" s="39">
        <v>46259</v>
      </c>
      <c r="B214" t="s">
        <v>34</v>
      </c>
      <c r="C214">
        <v>13</v>
      </c>
      <c r="D214">
        <v>0</v>
      </c>
      <c r="E214">
        <v>4</v>
      </c>
      <c r="F214">
        <v>1</v>
      </c>
      <c r="G214">
        <v>16</v>
      </c>
      <c r="H214">
        <v>7</v>
      </c>
      <c r="I214">
        <v>0.25</v>
      </c>
      <c r="J214">
        <v>0.44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15</v>
      </c>
      <c r="AM214" s="40">
        <f>AVERAGEIFS($I$2:I214, $B$2:B214, B214)</f>
        <v>0.25</v>
      </c>
      <c r="AN214" s="40">
        <f>AVERAGEIFS($J$2:J214, $B$2:B214, B214)</f>
        <v>0.41000000000000003</v>
      </c>
      <c r="AO214" s="40">
        <f>AVERAGEIFS($D$2:D214, $B$2:B214, B214)</f>
        <v>0</v>
      </c>
    </row>
    <row r="215" spans="1:41" x14ac:dyDescent="0.25">
      <c r="A215" s="39">
        <v>46259</v>
      </c>
      <c r="B215" t="s">
        <v>186</v>
      </c>
      <c r="C215">
        <v>11</v>
      </c>
      <c r="D215">
        <v>0</v>
      </c>
      <c r="E215">
        <v>4</v>
      </c>
      <c r="F215">
        <v>1</v>
      </c>
      <c r="G215">
        <v>16</v>
      </c>
      <c r="H215">
        <v>7</v>
      </c>
      <c r="I215">
        <v>0.25</v>
      </c>
      <c r="J215">
        <v>0.44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40">
        <f>AVERAGEIFS($C$2:C215, $B$2:B215, B215)</f>
        <v>13.8</v>
      </c>
      <c r="AM215" s="40">
        <f>AVERAGEIFS($I$2:I215, $B$2:B215, B215)</f>
        <v>0.47666666666666668</v>
      </c>
      <c r="AN215" s="40">
        <f>AVERAGEIFS($J$2:J215, $B$2:B215, B215)</f>
        <v>0.5</v>
      </c>
      <c r="AO215" s="40">
        <f>AVERAGEIFS($D$2:D215, $B$2:B215, B215)</f>
        <v>0.46666666666666667</v>
      </c>
    </row>
    <row r="216" spans="1:41" x14ac:dyDescent="0.25">
      <c r="A216" s="39">
        <v>46259</v>
      </c>
      <c r="B216" t="s">
        <v>3</v>
      </c>
      <c r="C216">
        <v>26</v>
      </c>
      <c r="D216">
        <v>0</v>
      </c>
      <c r="E216">
        <v>4</v>
      </c>
      <c r="F216">
        <v>1</v>
      </c>
      <c r="G216">
        <v>16</v>
      </c>
      <c r="H216">
        <v>7</v>
      </c>
      <c r="I216">
        <v>0.25</v>
      </c>
      <c r="J216">
        <v>0.44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40">
        <f>AVERAGEIFS($C$2:C216, $B$2:B216, B216)</f>
        <v>23.5</v>
      </c>
      <c r="AM216" s="40">
        <f>AVERAGEIFS($I$2:I216, $B$2:B216, B216)</f>
        <v>0.5</v>
      </c>
      <c r="AN216" s="40">
        <f>AVERAGEIFS($J$2:J216, $B$2:B216, B216)</f>
        <v>0.495</v>
      </c>
      <c r="AO216" s="40">
        <f>AVERAGEIFS($D$2:D216, $B$2:B216, B216)</f>
        <v>0.5</v>
      </c>
    </row>
    <row r="217" spans="1:41" x14ac:dyDescent="0.25">
      <c r="A217" s="39">
        <v>46260</v>
      </c>
      <c r="B217" t="s">
        <v>1</v>
      </c>
      <c r="C217">
        <v>34</v>
      </c>
      <c r="D217">
        <v>1</v>
      </c>
      <c r="E217">
        <v>5</v>
      </c>
      <c r="F217">
        <v>3</v>
      </c>
      <c r="G217">
        <v>19</v>
      </c>
      <c r="H217">
        <v>10</v>
      </c>
      <c r="I217">
        <v>0.6</v>
      </c>
      <c r="J217">
        <v>0.53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1</v>
      </c>
      <c r="AJ217">
        <v>0</v>
      </c>
      <c r="AK217">
        <v>0</v>
      </c>
      <c r="AL217" s="40">
        <f>AVERAGEIFS($C$2:C217, $B$2:B217, B217)</f>
        <v>23.916666666666668</v>
      </c>
      <c r="AM217" s="40">
        <f>AVERAGEIFS($I$2:I217, $B$2:B217, B217)</f>
        <v>0.52916666666666667</v>
      </c>
      <c r="AN217" s="40">
        <f>AVERAGEIFS($J$2:J217, $B$2:B217, B217)</f>
        <v>0.53</v>
      </c>
      <c r="AO217" s="40">
        <f>AVERAGEIFS($D$2:D217, $B$2:B217, B217)</f>
        <v>0.58333333333333337</v>
      </c>
    </row>
    <row r="218" spans="1:41" x14ac:dyDescent="0.25">
      <c r="A218" s="39">
        <v>46260</v>
      </c>
      <c r="B218" t="s">
        <v>38</v>
      </c>
      <c r="C218">
        <v>24</v>
      </c>
      <c r="D218">
        <v>1</v>
      </c>
      <c r="E218">
        <v>5</v>
      </c>
      <c r="F218">
        <v>3</v>
      </c>
      <c r="G218">
        <v>19</v>
      </c>
      <c r="H218">
        <v>10</v>
      </c>
      <c r="I218">
        <v>0.6</v>
      </c>
      <c r="J218">
        <v>0.53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1</v>
      </c>
      <c r="AJ218">
        <v>0</v>
      </c>
      <c r="AK218">
        <v>0</v>
      </c>
      <c r="AL218" s="40">
        <f>AVERAGEIFS($C$2:C218, $B$2:B218, B218)</f>
        <v>18.25</v>
      </c>
      <c r="AM218" s="40">
        <f>AVERAGEIFS($I$2:I218, $B$2:B218, B218)</f>
        <v>0.58749999999999991</v>
      </c>
      <c r="AN218" s="40">
        <f>AVERAGEIFS($J$2:J218, $B$2:B218, B218)</f>
        <v>0.5625</v>
      </c>
      <c r="AO218" s="40">
        <f>AVERAGEIFS($D$2:D218, $B$2:B218, B218)</f>
        <v>0.75</v>
      </c>
    </row>
    <row r="219" spans="1:41" x14ac:dyDescent="0.25">
      <c r="A219" s="39">
        <v>46260</v>
      </c>
      <c r="B219" t="s">
        <v>113</v>
      </c>
      <c r="C219">
        <v>9</v>
      </c>
      <c r="D219">
        <v>1</v>
      </c>
      <c r="E219">
        <v>5</v>
      </c>
      <c r="F219">
        <v>3</v>
      </c>
      <c r="G219">
        <v>19</v>
      </c>
      <c r="H219">
        <v>10</v>
      </c>
      <c r="I219">
        <v>0.6</v>
      </c>
      <c r="J219">
        <v>0.53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1</v>
      </c>
      <c r="AJ219">
        <v>0</v>
      </c>
      <c r="AK219">
        <v>0</v>
      </c>
      <c r="AL219" s="40">
        <f>AVERAGEIFS($C$2:C219, $B$2:B219, B219)</f>
        <v>20.071428571428573</v>
      </c>
      <c r="AM219" s="40">
        <f>AVERAGEIFS($I$2:I219, $B$2:B219, B219)</f>
        <v>0.60357142857142854</v>
      </c>
      <c r="AN219" s="40">
        <f>AVERAGEIFS($J$2:J219, $B$2:B219, B219)</f>
        <v>0.54928571428571427</v>
      </c>
      <c r="AO219" s="40">
        <f>AVERAGEIFS($D$2:D219, $B$2:B219, B219)</f>
        <v>0.6428571428571429</v>
      </c>
    </row>
    <row r="220" spans="1:41" x14ac:dyDescent="0.25">
      <c r="A220" s="39">
        <v>46260</v>
      </c>
      <c r="B220" t="s">
        <v>90</v>
      </c>
      <c r="C220">
        <v>26</v>
      </c>
      <c r="D220">
        <v>1</v>
      </c>
      <c r="E220">
        <v>5</v>
      </c>
      <c r="F220">
        <v>3</v>
      </c>
      <c r="G220">
        <v>19</v>
      </c>
      <c r="H220">
        <v>10</v>
      </c>
      <c r="I220">
        <v>0.6</v>
      </c>
      <c r="J220">
        <v>0.53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 s="40">
        <f>AVERAGEIFS($C$2:C220, $B$2:B220, B220)</f>
        <v>23.666666666666668</v>
      </c>
      <c r="AM220" s="40">
        <f>AVERAGEIFS($I$2:I220, $B$2:B220, B220)</f>
        <v>0.66666666666666663</v>
      </c>
      <c r="AN220" s="40">
        <f>AVERAGEIFS($J$2:J220, $B$2:B220, B220)</f>
        <v>0.55222222222222217</v>
      </c>
      <c r="AO220" s="40">
        <f>AVERAGEIFS($D$2:D220, $B$2:B220, B220)</f>
        <v>0.77777777777777779</v>
      </c>
    </row>
    <row r="221" spans="1:41" x14ac:dyDescent="0.25">
      <c r="A221" s="39">
        <v>46260</v>
      </c>
      <c r="B221" t="s">
        <v>3</v>
      </c>
      <c r="C221">
        <v>22</v>
      </c>
      <c r="D221">
        <v>1</v>
      </c>
      <c r="E221">
        <v>5</v>
      </c>
      <c r="F221">
        <v>3</v>
      </c>
      <c r="G221">
        <v>19</v>
      </c>
      <c r="H221">
        <v>10</v>
      </c>
      <c r="I221">
        <v>0.6</v>
      </c>
      <c r="J221">
        <v>0.53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1</v>
      </c>
      <c r="AJ221">
        <v>0</v>
      </c>
      <c r="AK221">
        <v>0</v>
      </c>
      <c r="AL221" s="40">
        <f>AVERAGEIFS($C$2:C221, $B$2:B221, B221)</f>
        <v>23</v>
      </c>
      <c r="AM221" s="40">
        <f>AVERAGEIFS($I$2:I221, $B$2:B221, B221)</f>
        <v>0.53333333333333333</v>
      </c>
      <c r="AN221" s="40">
        <f>AVERAGEIFS($J$2:J221, $B$2:B221, B221)</f>
        <v>0.50666666666666671</v>
      </c>
      <c r="AO221" s="40">
        <f>AVERAGEIFS($D$2:D221, $B$2:B221, B221)</f>
        <v>0.66666666666666663</v>
      </c>
    </row>
    <row r="222" spans="1:41" x14ac:dyDescent="0.25">
      <c r="A222" s="39">
        <v>46260</v>
      </c>
      <c r="B222" t="s">
        <v>92</v>
      </c>
      <c r="C222">
        <v>16</v>
      </c>
      <c r="D222">
        <v>1</v>
      </c>
      <c r="E222">
        <v>5</v>
      </c>
      <c r="F222">
        <v>3</v>
      </c>
      <c r="G222">
        <v>19</v>
      </c>
      <c r="H222">
        <v>10</v>
      </c>
      <c r="I222">
        <v>0.6</v>
      </c>
      <c r="J222">
        <v>0.53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0</v>
      </c>
      <c r="AK222">
        <v>0</v>
      </c>
      <c r="AL222" s="40">
        <f>AVERAGEIFS($C$2:C222, $B$2:B222, B222)</f>
        <v>10.333333333333334</v>
      </c>
      <c r="AM222" s="40">
        <f>AVERAGEIFS($I$2:I222, $B$2:B222, B222)</f>
        <v>0.64166666666666672</v>
      </c>
      <c r="AN222" s="40">
        <f>AVERAGEIFS($J$2:J222, $B$2:B222, B222)</f>
        <v>0.55833333333333324</v>
      </c>
      <c r="AO222" s="40">
        <f>AVERAGEIFS($D$2:D222, $B$2:B222, B222)</f>
        <v>0.83333333333333337</v>
      </c>
    </row>
    <row r="223" spans="1:41" x14ac:dyDescent="0.25">
      <c r="A223" s="39">
        <v>46260</v>
      </c>
      <c r="B223" t="s">
        <v>6</v>
      </c>
      <c r="C223">
        <v>34</v>
      </c>
      <c r="D223">
        <v>0</v>
      </c>
      <c r="E223">
        <v>5</v>
      </c>
      <c r="F223">
        <v>2</v>
      </c>
      <c r="G223">
        <v>19</v>
      </c>
      <c r="H223">
        <v>9</v>
      </c>
      <c r="I223">
        <v>0.4</v>
      </c>
      <c r="J223">
        <v>0.47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25.294117647058822</v>
      </c>
      <c r="AM223" s="40">
        <f>AVERAGEIFS($I$2:I223, $B$2:B223, B223)</f>
        <v>0.49117647058823527</v>
      </c>
      <c r="AN223" s="40">
        <f>AVERAGEIFS($J$2:J223, $B$2:B223, B223)</f>
        <v>0.47882352941176476</v>
      </c>
      <c r="AO223" s="40">
        <f>AVERAGEIFS($D$2:D223, $B$2:B223, B223)</f>
        <v>0.47058823529411764</v>
      </c>
    </row>
    <row r="224" spans="1:41" x14ac:dyDescent="0.25">
      <c r="A224" s="39">
        <v>46260</v>
      </c>
      <c r="B224" t="s">
        <v>65</v>
      </c>
      <c r="C224">
        <v>20</v>
      </c>
      <c r="D224">
        <v>0</v>
      </c>
      <c r="E224">
        <v>5</v>
      </c>
      <c r="F224">
        <v>2</v>
      </c>
      <c r="G224">
        <v>19</v>
      </c>
      <c r="H224">
        <v>9</v>
      </c>
      <c r="I224">
        <v>0.4</v>
      </c>
      <c r="J224">
        <v>0.47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19</v>
      </c>
      <c r="AM224" s="40">
        <f>AVERAGEIFS($I$2:I224, $B$2:B224, B224)</f>
        <v>0.45833333333333331</v>
      </c>
      <c r="AN224" s="40">
        <f>AVERAGEIFS($J$2:J224, $B$2:B224, B224)</f>
        <v>0.49333333333333335</v>
      </c>
      <c r="AO224" s="40">
        <f>AVERAGEIFS($D$2:D224, $B$2:B224, B224)</f>
        <v>0.5</v>
      </c>
    </row>
    <row r="225" spans="1:41" x14ac:dyDescent="0.25">
      <c r="A225" s="39">
        <v>46260</v>
      </c>
      <c r="B225" t="s">
        <v>5</v>
      </c>
      <c r="C225">
        <v>30</v>
      </c>
      <c r="D225">
        <v>0</v>
      </c>
      <c r="E225">
        <v>5</v>
      </c>
      <c r="F225">
        <v>2</v>
      </c>
      <c r="G225">
        <v>19</v>
      </c>
      <c r="H225">
        <v>9</v>
      </c>
      <c r="I225">
        <v>0.4</v>
      </c>
      <c r="J225">
        <v>0.47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19.375</v>
      </c>
      <c r="AM225" s="40">
        <f>AVERAGEIFS($I$2:I225, $B$2:B225, B225)</f>
        <v>0.61250000000000004</v>
      </c>
      <c r="AN225" s="40">
        <f>AVERAGEIFS($J$2:J225, $B$2:B225, B225)</f>
        <v>0.58250000000000002</v>
      </c>
      <c r="AO225" s="40">
        <f>AVERAGEIFS($D$2:D225, $B$2:B225, B225)</f>
        <v>0.625</v>
      </c>
    </row>
    <row r="226" spans="1:41" x14ac:dyDescent="0.25">
      <c r="A226" s="39">
        <v>46260</v>
      </c>
      <c r="B226" t="s">
        <v>34</v>
      </c>
      <c r="C226">
        <v>21</v>
      </c>
      <c r="D226">
        <v>0</v>
      </c>
      <c r="E226">
        <v>5</v>
      </c>
      <c r="F226">
        <v>2</v>
      </c>
      <c r="G226">
        <v>19</v>
      </c>
      <c r="H226">
        <v>9</v>
      </c>
      <c r="I226">
        <v>0.4</v>
      </c>
      <c r="J226">
        <v>0.47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17</v>
      </c>
      <c r="AM226" s="40">
        <f>AVERAGEIFS($I$2:I226, $B$2:B226, B226)</f>
        <v>0.3</v>
      </c>
      <c r="AN226" s="40">
        <f>AVERAGEIFS($J$2:J226, $B$2:B226, B226)</f>
        <v>0.43</v>
      </c>
      <c r="AO226" s="40">
        <f>AVERAGEIFS($D$2:D226, $B$2:B226, B226)</f>
        <v>0</v>
      </c>
    </row>
    <row r="227" spans="1:41" x14ac:dyDescent="0.25">
      <c r="A227" s="39">
        <v>46260</v>
      </c>
      <c r="B227" t="s">
        <v>118</v>
      </c>
      <c r="C227">
        <v>14</v>
      </c>
      <c r="D227">
        <v>0</v>
      </c>
      <c r="E227">
        <v>5</v>
      </c>
      <c r="F227">
        <v>2</v>
      </c>
      <c r="G227">
        <v>19</v>
      </c>
      <c r="H227">
        <v>9</v>
      </c>
      <c r="I227">
        <v>0.4</v>
      </c>
      <c r="J227">
        <v>0.47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12.285714285714286</v>
      </c>
      <c r="AM227" s="40">
        <f>AVERAGEIFS($I$2:I227, $B$2:B227, B227)</f>
        <v>0.39285714285714285</v>
      </c>
      <c r="AN227" s="40">
        <f>AVERAGEIFS($J$2:J227, $B$2:B227, B227)</f>
        <v>0.46142857142857135</v>
      </c>
      <c r="AO227" s="40">
        <f>AVERAGEIFS($D$2:D227, $B$2:B227, B227)</f>
        <v>0.42857142857142855</v>
      </c>
    </row>
    <row r="228" spans="1:41" x14ac:dyDescent="0.25">
      <c r="A228" s="39">
        <v>46260</v>
      </c>
      <c r="B228" t="s">
        <v>253</v>
      </c>
      <c r="C228">
        <v>11</v>
      </c>
      <c r="D228">
        <v>0</v>
      </c>
      <c r="E228">
        <v>5</v>
      </c>
      <c r="F228">
        <v>2</v>
      </c>
      <c r="G228">
        <v>19</v>
      </c>
      <c r="H228">
        <v>9</v>
      </c>
      <c r="I228">
        <v>0.4</v>
      </c>
      <c r="J228">
        <v>0.47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8.764705882352942</v>
      </c>
      <c r="AM228" s="40">
        <f>AVERAGEIFS($I$2:I228, $B$2:B228, B228)</f>
        <v>0.33235294117647063</v>
      </c>
      <c r="AN228" s="40">
        <f>AVERAGEIFS($J$2:J228, $B$2:B228, B228)</f>
        <v>0.4088235294117647</v>
      </c>
      <c r="AO228" s="40">
        <f>AVERAGEIFS($D$2:D228, $B$2:B228, B228)</f>
        <v>0.23529411764705882</v>
      </c>
    </row>
    <row r="229" spans="1:41" x14ac:dyDescent="0.25">
      <c r="A229" s="39">
        <v>46261</v>
      </c>
      <c r="B229" t="s">
        <v>113</v>
      </c>
      <c r="C229">
        <v>29</v>
      </c>
      <c r="D229">
        <v>0</v>
      </c>
      <c r="E229">
        <v>5</v>
      </c>
      <c r="F229">
        <v>2</v>
      </c>
      <c r="G229">
        <v>20</v>
      </c>
      <c r="H229">
        <v>8</v>
      </c>
      <c r="I229">
        <v>0.4</v>
      </c>
      <c r="J229">
        <v>0.4</v>
      </c>
      <c r="K229">
        <v>1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20.666666666666668</v>
      </c>
      <c r="AM229" s="40">
        <f>AVERAGEIFS($I$2:I229, $B$2:B229, B229)</f>
        <v>0.59</v>
      </c>
      <c r="AN229" s="40">
        <f>AVERAGEIFS($J$2:J229, $B$2:B229, B229)</f>
        <v>0.53933333333333333</v>
      </c>
      <c r="AO229" s="40">
        <f>AVERAGEIFS($D$2:D229, $B$2:B229, B229)</f>
        <v>0.6</v>
      </c>
    </row>
    <row r="230" spans="1:41" x14ac:dyDescent="0.25">
      <c r="A230" s="39">
        <v>46261</v>
      </c>
      <c r="B230" t="s">
        <v>38</v>
      </c>
      <c r="C230">
        <v>32</v>
      </c>
      <c r="D230">
        <v>0</v>
      </c>
      <c r="E230">
        <v>5</v>
      </c>
      <c r="F230">
        <v>2</v>
      </c>
      <c r="G230">
        <v>20</v>
      </c>
      <c r="H230">
        <v>8</v>
      </c>
      <c r="I230">
        <v>0.4</v>
      </c>
      <c r="J230">
        <v>0.4</v>
      </c>
      <c r="K230">
        <v>1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19.777777777777779</v>
      </c>
      <c r="AM230" s="40">
        <f>AVERAGEIFS($I$2:I230, $B$2:B230, B230)</f>
        <v>0.56666666666666665</v>
      </c>
      <c r="AN230" s="40">
        <f>AVERAGEIFS($J$2:J230, $B$2:B230, B230)</f>
        <v>0.54444444444444451</v>
      </c>
      <c r="AO230" s="40">
        <f>AVERAGEIFS($D$2:D230, $B$2:B230, B230)</f>
        <v>0.66666666666666663</v>
      </c>
    </row>
    <row r="231" spans="1:41" x14ac:dyDescent="0.25">
      <c r="A231" s="39">
        <v>46261</v>
      </c>
      <c r="B231" t="s">
        <v>36</v>
      </c>
      <c r="C231">
        <v>17</v>
      </c>
      <c r="D231">
        <v>0</v>
      </c>
      <c r="E231">
        <v>5</v>
      </c>
      <c r="F231">
        <v>2</v>
      </c>
      <c r="G231">
        <v>20</v>
      </c>
      <c r="H231">
        <v>8</v>
      </c>
      <c r="I231">
        <v>0.4</v>
      </c>
      <c r="J231">
        <v>0.4</v>
      </c>
      <c r="K231">
        <v>1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13.222222222222221</v>
      </c>
      <c r="AM231" s="40">
        <f>AVERAGEIFS($I$2:I231, $B$2:B231, B231)</f>
        <v>0.5</v>
      </c>
      <c r="AN231" s="40">
        <f>AVERAGEIFS($J$2:J231, $B$2:B231, B231)</f>
        <v>0.4933333333333334</v>
      </c>
      <c r="AO231" s="40">
        <f>AVERAGEIFS($D$2:D231, $B$2:B231, B231)</f>
        <v>0.55555555555555558</v>
      </c>
    </row>
    <row r="232" spans="1:41" x14ac:dyDescent="0.25">
      <c r="A232" s="39">
        <v>46261</v>
      </c>
      <c r="B232" t="s">
        <v>119</v>
      </c>
      <c r="C232">
        <v>23</v>
      </c>
      <c r="D232">
        <v>0</v>
      </c>
      <c r="E232">
        <v>5</v>
      </c>
      <c r="F232">
        <v>2</v>
      </c>
      <c r="G232">
        <v>20</v>
      </c>
      <c r="H232">
        <v>8</v>
      </c>
      <c r="I232">
        <v>0.4</v>
      </c>
      <c r="J232">
        <v>0.4</v>
      </c>
      <c r="K232">
        <v>1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18.727272727272727</v>
      </c>
      <c r="AM232" s="40">
        <f>AVERAGEIFS($I$2:I232, $B$2:B232, B232)</f>
        <v>0.66363636363636369</v>
      </c>
      <c r="AN232" s="40">
        <f>AVERAGEIFS($J$2:J232, $B$2:B232, B232)</f>
        <v>0.5945454545454546</v>
      </c>
      <c r="AO232" s="40">
        <f>AVERAGEIFS($D$2:D232, $B$2:B232, B232)</f>
        <v>0.63636363636363635</v>
      </c>
    </row>
    <row r="233" spans="1:41" x14ac:dyDescent="0.25">
      <c r="A233" s="39">
        <v>46261</v>
      </c>
      <c r="B233" t="s">
        <v>110</v>
      </c>
      <c r="C233">
        <v>5</v>
      </c>
      <c r="D233">
        <v>0</v>
      </c>
      <c r="E233">
        <v>5</v>
      </c>
      <c r="F233">
        <v>2</v>
      </c>
      <c r="G233">
        <v>20</v>
      </c>
      <c r="H233">
        <v>8</v>
      </c>
      <c r="I233">
        <v>0.4</v>
      </c>
      <c r="J233">
        <v>0.4</v>
      </c>
      <c r="K233">
        <v>1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5</v>
      </c>
      <c r="AM233" s="40">
        <f>AVERAGEIFS($I$2:I233, $B$2:B233, B233)</f>
        <v>0.4</v>
      </c>
      <c r="AN233" s="40">
        <f>AVERAGEIFS($J$2:J233, $B$2:B233, B233)</f>
        <v>0.4</v>
      </c>
      <c r="AO233" s="40">
        <f>AVERAGEIFS($D$2:D233, $B$2:B233, B233)</f>
        <v>0</v>
      </c>
    </row>
    <row r="234" spans="1:41" x14ac:dyDescent="0.25">
      <c r="A234" s="39">
        <v>46261</v>
      </c>
      <c r="B234" t="s">
        <v>186</v>
      </c>
      <c r="C234">
        <v>13</v>
      </c>
      <c r="D234">
        <v>0</v>
      </c>
      <c r="E234">
        <v>5</v>
      </c>
      <c r="F234">
        <v>2</v>
      </c>
      <c r="G234">
        <v>20</v>
      </c>
      <c r="H234">
        <v>8</v>
      </c>
      <c r="I234">
        <v>0.4</v>
      </c>
      <c r="J234">
        <v>0.4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0.47187500000000004</v>
      </c>
      <c r="AN234" s="40">
        <f>AVERAGEIFS($J$2:J234, $B$2:B234, B234)</f>
        <v>0.49375000000000002</v>
      </c>
      <c r="AO234" s="40">
        <f>AVERAGEIFS($D$2:D234, $B$2:B234, B234)</f>
        <v>0.4375</v>
      </c>
    </row>
    <row r="235" spans="1:41" x14ac:dyDescent="0.25">
      <c r="A235" s="39">
        <v>46261</v>
      </c>
      <c r="B235" t="s">
        <v>34</v>
      </c>
      <c r="C235">
        <v>24</v>
      </c>
      <c r="D235">
        <v>1</v>
      </c>
      <c r="E235">
        <v>5</v>
      </c>
      <c r="F235">
        <v>3</v>
      </c>
      <c r="G235">
        <v>20</v>
      </c>
      <c r="H235">
        <v>12</v>
      </c>
      <c r="I235">
        <v>0.6</v>
      </c>
      <c r="J235">
        <v>0.6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 s="40">
        <f>AVERAGEIFS($C$2:C235, $B$2:B235, B235)</f>
        <v>18.75</v>
      </c>
      <c r="AM235" s="40">
        <f>AVERAGEIFS($I$2:I235, $B$2:B235, B235)</f>
        <v>0.375</v>
      </c>
      <c r="AN235" s="40">
        <f>AVERAGEIFS($J$2:J235, $B$2:B235, B235)</f>
        <v>0.47250000000000003</v>
      </c>
      <c r="AO235" s="40">
        <f>AVERAGEIFS($D$2:D235, $B$2:B235, B235)</f>
        <v>0.25</v>
      </c>
    </row>
    <row r="236" spans="1:41" x14ac:dyDescent="0.25">
      <c r="A236" s="39">
        <v>46261</v>
      </c>
      <c r="B236" t="s">
        <v>118</v>
      </c>
      <c r="C236">
        <v>15</v>
      </c>
      <c r="D236">
        <v>1</v>
      </c>
      <c r="E236">
        <v>5</v>
      </c>
      <c r="F236">
        <v>3</v>
      </c>
      <c r="G236">
        <v>20</v>
      </c>
      <c r="H236">
        <v>12</v>
      </c>
      <c r="I236">
        <v>0.6</v>
      </c>
      <c r="J236">
        <v>0.6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12.625</v>
      </c>
      <c r="AM236" s="40">
        <f>AVERAGEIFS($I$2:I236, $B$2:B236, B236)</f>
        <v>0.41875000000000001</v>
      </c>
      <c r="AN236" s="40">
        <f>AVERAGEIFS($J$2:J236, $B$2:B236, B236)</f>
        <v>0.47874999999999995</v>
      </c>
      <c r="AO236" s="40">
        <f>AVERAGEIFS($D$2:D236, $B$2:B236, B236)</f>
        <v>0.5</v>
      </c>
    </row>
    <row r="237" spans="1:41" x14ac:dyDescent="0.25">
      <c r="A237" s="39">
        <v>46261</v>
      </c>
      <c r="B237" t="s">
        <v>65</v>
      </c>
      <c r="C237">
        <v>28</v>
      </c>
      <c r="D237">
        <v>1</v>
      </c>
      <c r="E237">
        <v>5</v>
      </c>
      <c r="F237">
        <v>3</v>
      </c>
      <c r="G237">
        <v>20</v>
      </c>
      <c r="H237">
        <v>12</v>
      </c>
      <c r="I237">
        <v>0.6</v>
      </c>
      <c r="J237">
        <v>0.6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19.692307692307693</v>
      </c>
      <c r="AM237" s="40">
        <f>AVERAGEIFS($I$2:I237, $B$2:B237, B237)</f>
        <v>0.46923076923076923</v>
      </c>
      <c r="AN237" s="40">
        <f>AVERAGEIFS($J$2:J237, $B$2:B237, B237)</f>
        <v>0.50153846153846149</v>
      </c>
      <c r="AO237" s="40">
        <f>AVERAGEIFS($D$2:D237, $B$2:B237, B237)</f>
        <v>0.53846153846153844</v>
      </c>
    </row>
    <row r="238" spans="1:41" x14ac:dyDescent="0.25">
      <c r="A238" s="39">
        <v>46261</v>
      </c>
      <c r="B238" t="s">
        <v>133</v>
      </c>
      <c r="C238">
        <v>18</v>
      </c>
      <c r="D238">
        <v>1</v>
      </c>
      <c r="E238">
        <v>5</v>
      </c>
      <c r="F238">
        <v>3</v>
      </c>
      <c r="G238">
        <v>20</v>
      </c>
      <c r="H238">
        <v>12</v>
      </c>
      <c r="I238">
        <v>0.6</v>
      </c>
      <c r="J238">
        <v>0.6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13</v>
      </c>
      <c r="AM238" s="40">
        <f>AVERAGEIFS($I$2:I238, $B$2:B238, B238)</f>
        <v>0.66111111111111098</v>
      </c>
      <c r="AN238" s="40">
        <f>AVERAGEIFS($J$2:J238, $B$2:B238, B238)</f>
        <v>0.55222222222222217</v>
      </c>
      <c r="AO238" s="40">
        <f>AVERAGEIFS($D$2:D238, $B$2:B238, B238)</f>
        <v>0.77777777777777779</v>
      </c>
    </row>
    <row r="239" spans="1:41" x14ac:dyDescent="0.25">
      <c r="A239" s="39">
        <v>46261</v>
      </c>
      <c r="B239" t="s">
        <v>92</v>
      </c>
      <c r="C239">
        <v>13</v>
      </c>
      <c r="D239">
        <v>1</v>
      </c>
      <c r="E239">
        <v>5</v>
      </c>
      <c r="F239">
        <v>3</v>
      </c>
      <c r="G239">
        <v>20</v>
      </c>
      <c r="H239">
        <v>12</v>
      </c>
      <c r="I239">
        <v>0.6</v>
      </c>
      <c r="J239">
        <v>0.6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10.714285714285714</v>
      </c>
      <c r="AM239" s="40">
        <f>AVERAGEIFS($I$2:I239, $B$2:B239, B239)</f>
        <v>0.63571428571428579</v>
      </c>
      <c r="AN239" s="40">
        <f>AVERAGEIFS($J$2:J239, $B$2:B239, B239)</f>
        <v>0.56428571428571428</v>
      </c>
      <c r="AO239" s="40">
        <f>AVERAGEIFS($D$2:D239, $B$2:B239, B239)</f>
        <v>0.8571428571428571</v>
      </c>
    </row>
    <row r="240" spans="1:41" x14ac:dyDescent="0.25">
      <c r="A240" s="39">
        <v>46261</v>
      </c>
      <c r="B240" t="s">
        <v>6</v>
      </c>
      <c r="C240">
        <v>30</v>
      </c>
      <c r="D240">
        <v>1</v>
      </c>
      <c r="E240">
        <v>5</v>
      </c>
      <c r="F240">
        <v>3</v>
      </c>
      <c r="G240">
        <v>20</v>
      </c>
      <c r="H240">
        <v>12</v>
      </c>
      <c r="I240">
        <v>0.6</v>
      </c>
      <c r="J240">
        <v>0.6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25.555555555555557</v>
      </c>
      <c r="AM240" s="40">
        <f>AVERAGEIFS($I$2:I240, $B$2:B240, B240)</f>
        <v>0.49722222222222218</v>
      </c>
      <c r="AN240" s="40">
        <f>AVERAGEIFS($J$2:J240, $B$2:B240, B240)</f>
        <v>0.48555555555555557</v>
      </c>
      <c r="AO240" s="40">
        <f>AVERAGEIFS($D$2:D240, $B$2:B240, B240)</f>
        <v>0.5</v>
      </c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252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252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252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v2'!J45</f>
        <v>28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28</v>
      </c>
    </row>
    <row r="3" spans="1:5" x14ac:dyDescent="0.25">
      <c r="A3" s="2" t="s">
        <v>16</v>
      </c>
      <c r="B3" s="4">
        <f>'Old Bow v2'!J60</f>
        <v>24.5</v>
      </c>
      <c r="C3" s="1" t="s">
        <v>207</v>
      </c>
      <c r="D3" s="1">
        <f t="shared" si="0"/>
        <v>1</v>
      </c>
      <c r="E3" s="54">
        <f t="shared" ref="E3:E57" si="1">(0.75*B3)+(0.25*B3*D3)</f>
        <v>24.5</v>
      </c>
    </row>
    <row r="4" spans="1:5" x14ac:dyDescent="0.25">
      <c r="A4" s="2" t="s">
        <v>15</v>
      </c>
      <c r="B4" s="4">
        <f>'Old Bow v2'!J54</f>
        <v>23</v>
      </c>
      <c r="C4" s="1" t="s">
        <v>207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v2'!J64</f>
        <v>16</v>
      </c>
      <c r="C5" s="1" t="s">
        <v>207</v>
      </c>
      <c r="D5" s="1">
        <f t="shared" si="0"/>
        <v>1</v>
      </c>
      <c r="E5" s="54">
        <f t="shared" si="1"/>
        <v>16</v>
      </c>
    </row>
    <row r="6" spans="1:5" x14ac:dyDescent="0.25">
      <c r="A6" s="2" t="s">
        <v>46</v>
      </c>
      <c r="B6" s="4">
        <f>'Old Bow v2'!J25</f>
        <v>10.5</v>
      </c>
      <c r="C6" s="1" t="s">
        <v>207</v>
      </c>
      <c r="D6" s="1">
        <f t="shared" si="0"/>
        <v>1</v>
      </c>
      <c r="E6" s="54">
        <f t="shared" si="1"/>
        <v>10.5</v>
      </c>
    </row>
    <row r="7" spans="1:5" x14ac:dyDescent="0.25">
      <c r="A7" s="2" t="s">
        <v>4</v>
      </c>
      <c r="B7" s="4">
        <f>'Old Bow v2'!J65</f>
        <v>21</v>
      </c>
      <c r="C7" s="1" t="s">
        <v>207</v>
      </c>
      <c r="D7" s="1">
        <f t="shared" si="0"/>
        <v>1</v>
      </c>
      <c r="E7" s="54">
        <f t="shared" si="1"/>
        <v>21</v>
      </c>
    </row>
    <row r="8" spans="1:5" x14ac:dyDescent="0.25">
      <c r="A8" s="2" t="s">
        <v>31</v>
      </c>
      <c r="B8" s="4">
        <f>'Old Bow v2'!J5</f>
        <v>18</v>
      </c>
      <c r="C8" s="1" t="s">
        <v>207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v2'!J27</f>
        <v>28</v>
      </c>
      <c r="C9" s="1" t="s">
        <v>206</v>
      </c>
      <c r="D9" s="1">
        <f t="shared" si="0"/>
        <v>0.5</v>
      </c>
      <c r="E9" s="54">
        <f t="shared" si="1"/>
        <v>24.5</v>
      </c>
    </row>
    <row r="10" spans="1:5" x14ac:dyDescent="0.25">
      <c r="A10" s="2" t="s">
        <v>40</v>
      </c>
      <c r="B10" s="4">
        <f>'Old Bow v2'!J30</f>
        <v>17</v>
      </c>
      <c r="C10" s="1" t="s">
        <v>207</v>
      </c>
      <c r="D10" s="1">
        <f t="shared" si="0"/>
        <v>1</v>
      </c>
      <c r="E10" s="54">
        <f t="shared" si="1"/>
        <v>17</v>
      </c>
    </row>
    <row r="11" spans="1:5" x14ac:dyDescent="0.25">
      <c r="A11" s="2" t="s">
        <v>48</v>
      </c>
      <c r="B11" s="4">
        <f>'Old Bow v2'!J46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v2'!J15</f>
        <v>17</v>
      </c>
      <c r="C12" s="1" t="s">
        <v>207</v>
      </c>
      <c r="D12" s="1">
        <f t="shared" si="0"/>
        <v>1</v>
      </c>
      <c r="E12" s="54">
        <f t="shared" si="1"/>
        <v>17</v>
      </c>
    </row>
    <row r="13" spans="1:5" x14ac:dyDescent="0.25">
      <c r="A13" s="2" t="s">
        <v>14</v>
      </c>
      <c r="B13" s="4">
        <f>'Old Bow v2'!J40</f>
        <v>22.5</v>
      </c>
      <c r="C13" s="1" t="s">
        <v>206</v>
      </c>
      <c r="D13" s="1">
        <f t="shared" si="0"/>
        <v>0.5</v>
      </c>
      <c r="E13" s="54">
        <f t="shared" si="1"/>
        <v>19.6875</v>
      </c>
    </row>
    <row r="14" spans="1:5" x14ac:dyDescent="0.25">
      <c r="A14" s="2" t="s">
        <v>124</v>
      </c>
      <c r="B14" s="4">
        <f>'Old Bow v2'!J20</f>
        <v>15.5</v>
      </c>
      <c r="C14" s="1" t="s">
        <v>207</v>
      </c>
      <c r="D14" s="1">
        <f t="shared" si="0"/>
        <v>1</v>
      </c>
      <c r="E14" s="54">
        <f t="shared" si="1"/>
        <v>15.5</v>
      </c>
    </row>
    <row r="15" spans="1:5" x14ac:dyDescent="0.25">
      <c r="A15" s="2" t="s">
        <v>113</v>
      </c>
      <c r="B15" s="4">
        <f>'Old Bow v2'!J50</f>
        <v>19</v>
      </c>
      <c r="C15" s="1" t="s">
        <v>207</v>
      </c>
      <c r="D15" s="1">
        <f t="shared" si="0"/>
        <v>1</v>
      </c>
      <c r="E15" s="54">
        <f t="shared" si="1"/>
        <v>19</v>
      </c>
    </row>
    <row r="16" spans="1:5" x14ac:dyDescent="0.25">
      <c r="A16" s="2" t="s">
        <v>3</v>
      </c>
      <c r="B16" s="4">
        <f>'Old Bow v2'!J38</f>
        <v>21.5</v>
      </c>
      <c r="C16" s="1" t="s">
        <v>206</v>
      </c>
      <c r="D16" s="1">
        <f t="shared" si="0"/>
        <v>0.5</v>
      </c>
      <c r="E16" s="54">
        <f t="shared" si="1"/>
        <v>18.8125</v>
      </c>
    </row>
    <row r="17" spans="1:5" x14ac:dyDescent="0.25">
      <c r="A17" s="2" t="s">
        <v>119</v>
      </c>
      <c r="B17" s="4">
        <f>'Old Bow v2'!J53</f>
        <v>15</v>
      </c>
      <c r="C17" s="1" t="s">
        <v>207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v2'!J63</f>
        <v>20</v>
      </c>
      <c r="C18" s="1" t="s">
        <v>206</v>
      </c>
      <c r="D18" s="1">
        <f t="shared" si="0"/>
        <v>0.5</v>
      </c>
      <c r="E18" s="54">
        <f t="shared" si="1"/>
        <v>17.5</v>
      </c>
    </row>
    <row r="19" spans="1:5" x14ac:dyDescent="0.25">
      <c r="A19" s="2" t="s">
        <v>12</v>
      </c>
      <c r="B19" s="4">
        <f>'Old Bow v2'!J44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v2'!J13</f>
        <v>16</v>
      </c>
      <c r="C20" s="1" t="s">
        <v>207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v2'!J34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v2'!J28</f>
        <v>20</v>
      </c>
      <c r="C22" s="1" t="s">
        <v>206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v2'!J32</f>
        <v>15.5</v>
      </c>
      <c r="C23" s="1" t="s">
        <v>207</v>
      </c>
      <c r="D23" s="1">
        <f t="shared" si="0"/>
        <v>1</v>
      </c>
      <c r="E23" s="54">
        <f t="shared" si="1"/>
        <v>15.5</v>
      </c>
    </row>
    <row r="24" spans="1:5" x14ac:dyDescent="0.25">
      <c r="A24" s="2" t="s">
        <v>5</v>
      </c>
      <c r="B24" s="4">
        <f>'Old Bow v2'!J47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v2'!J52</f>
        <v>19</v>
      </c>
      <c r="C25" s="1" t="s">
        <v>206</v>
      </c>
      <c r="D25" s="1">
        <f t="shared" si="0"/>
        <v>0.5</v>
      </c>
      <c r="E25" s="54">
        <f t="shared" si="1"/>
        <v>16.625</v>
      </c>
    </row>
    <row r="26" spans="1:5" x14ac:dyDescent="0.25">
      <c r="A26" s="1" t="s">
        <v>38</v>
      </c>
      <c r="B26" s="4">
        <f>'Old Bow v2'!J26</f>
        <v>14</v>
      </c>
      <c r="C26" s="1" t="s">
        <v>207</v>
      </c>
      <c r="D26" s="1">
        <f t="shared" si="0"/>
        <v>1</v>
      </c>
      <c r="E26" s="54">
        <f t="shared" si="1"/>
        <v>14</v>
      </c>
    </row>
    <row r="27" spans="1:5" x14ac:dyDescent="0.25">
      <c r="A27" s="2" t="s">
        <v>127</v>
      </c>
      <c r="B27" s="4">
        <f>'Old Bow v2'!J58</f>
        <v>20</v>
      </c>
      <c r="C27" s="1" t="s">
        <v>206</v>
      </c>
      <c r="D27" s="1">
        <f t="shared" si="0"/>
        <v>0.5</v>
      </c>
      <c r="E27" s="54">
        <f t="shared" si="1"/>
        <v>17.5</v>
      </c>
    </row>
    <row r="28" spans="1:5" x14ac:dyDescent="0.25">
      <c r="A28" s="2" t="s">
        <v>90</v>
      </c>
      <c r="B28" s="4">
        <f>'Old Bow v2'!J61</f>
        <v>21</v>
      </c>
      <c r="C28" s="1" t="s">
        <v>206</v>
      </c>
      <c r="D28" s="1">
        <f t="shared" si="0"/>
        <v>0.5</v>
      </c>
      <c r="E28" s="54">
        <f t="shared" si="1"/>
        <v>18.375</v>
      </c>
    </row>
    <row r="29" spans="1:5" x14ac:dyDescent="0.25">
      <c r="A29" s="2" t="s">
        <v>6</v>
      </c>
      <c r="B29" s="4">
        <f>'Old Bow v2'!J59</f>
        <v>23</v>
      </c>
      <c r="C29" s="1" t="s">
        <v>205</v>
      </c>
      <c r="D29" s="1">
        <f t="shared" si="0"/>
        <v>0.25</v>
      </c>
      <c r="E29" s="54">
        <f t="shared" si="1"/>
        <v>18.6875</v>
      </c>
    </row>
    <row r="30" spans="1:5" x14ac:dyDescent="0.25">
      <c r="A30" s="2" t="s">
        <v>133</v>
      </c>
      <c r="B30" s="4">
        <f>'Old Bow v2'!J42</f>
        <v>13</v>
      </c>
      <c r="C30" s="1" t="s">
        <v>205</v>
      </c>
      <c r="D30" s="1">
        <f t="shared" si="0"/>
        <v>0.25</v>
      </c>
      <c r="E30" s="54">
        <f t="shared" si="1"/>
        <v>10.5625</v>
      </c>
    </row>
    <row r="31" spans="1:5" x14ac:dyDescent="0.25">
      <c r="A31" s="1" t="s">
        <v>39</v>
      </c>
      <c r="B31" s="4">
        <f>'Old Bow v2'!J23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v2'!J24</f>
        <v>12.5</v>
      </c>
      <c r="C32" s="1" t="s">
        <v>205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v2'!J35</f>
        <v>14</v>
      </c>
      <c r="C33" s="1" t="s">
        <v>205</v>
      </c>
      <c r="D33" s="1">
        <f t="shared" si="0"/>
        <v>0.25</v>
      </c>
      <c r="E33" s="54">
        <f t="shared" si="1"/>
        <v>11.375</v>
      </c>
    </row>
    <row r="34" spans="1:5" x14ac:dyDescent="0.25">
      <c r="A34" s="2" t="s">
        <v>17</v>
      </c>
      <c r="B34" s="4">
        <f>'Old Bow v2'!J11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v2'!J17</f>
        <v>15</v>
      </c>
      <c r="C35" s="1" t="s">
        <v>205</v>
      </c>
      <c r="D35" s="1">
        <f t="shared" si="2"/>
        <v>0.25</v>
      </c>
      <c r="E35" s="54">
        <f t="shared" si="1"/>
        <v>12.1875</v>
      </c>
    </row>
    <row r="36" spans="1:5" x14ac:dyDescent="0.25">
      <c r="A36" s="2" t="s">
        <v>29</v>
      </c>
      <c r="B36" s="4">
        <f>'Old Bow v2'!J10</f>
        <v>12</v>
      </c>
      <c r="C36" s="1" t="s">
        <v>205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v2'!J16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v2'!J18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v2'!J33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v2'!J39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v2'!J29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v2'!J31</f>
        <v>13</v>
      </c>
      <c r="C42" s="1" t="s">
        <v>205</v>
      </c>
      <c r="D42" s="1">
        <f t="shared" si="2"/>
        <v>0.25</v>
      </c>
      <c r="E42" s="54">
        <f t="shared" si="1"/>
        <v>10.5625</v>
      </c>
    </row>
    <row r="43" spans="1:5" x14ac:dyDescent="0.25">
      <c r="A43" s="2" t="s">
        <v>68</v>
      </c>
      <c r="B43" s="4">
        <f>'Old Bow v2'!J19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v2'!J67</f>
        <v>10</v>
      </c>
      <c r="C44" s="1" t="s">
        <v>205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v2'!J37</f>
        <v>8</v>
      </c>
      <c r="C45" s="1" t="s">
        <v>205</v>
      </c>
      <c r="D45" s="1">
        <f t="shared" si="2"/>
        <v>0.25</v>
      </c>
      <c r="E45" s="54">
        <f t="shared" si="1"/>
        <v>6.5</v>
      </c>
    </row>
    <row r="46" spans="1:5" x14ac:dyDescent="0.25">
      <c r="A46" s="2" t="s">
        <v>126</v>
      </c>
      <c r="B46" s="4">
        <f>'Old Bow v2'!J3</f>
        <v>10.5</v>
      </c>
      <c r="C46" s="1" t="s">
        <v>208</v>
      </c>
      <c r="D46" s="1">
        <f t="shared" si="2"/>
        <v>0.1</v>
      </c>
      <c r="E46" s="54">
        <f t="shared" si="1"/>
        <v>8.1374999999999993</v>
      </c>
    </row>
    <row r="47" spans="1:5" x14ac:dyDescent="0.25">
      <c r="A47" s="2" t="s">
        <v>28</v>
      </c>
      <c r="B47" s="4">
        <f>'Old Bow v2'!J9</f>
        <v>9</v>
      </c>
      <c r="C47" s="1" t="s">
        <v>205</v>
      </c>
      <c r="D47" s="1">
        <f t="shared" si="2"/>
        <v>0.25</v>
      </c>
      <c r="E47" s="54">
        <f t="shared" si="1"/>
        <v>7.3125</v>
      </c>
    </row>
    <row r="48" spans="1:5" x14ac:dyDescent="0.25">
      <c r="A48" s="1" t="s">
        <v>36</v>
      </c>
      <c r="B48" s="4">
        <f>'Old Bow v2'!J12</f>
        <v>12</v>
      </c>
      <c r="C48" s="1" t="s">
        <v>205</v>
      </c>
      <c r="D48" s="1">
        <f t="shared" si="2"/>
        <v>0.25</v>
      </c>
      <c r="E48" s="54">
        <f t="shared" si="1"/>
        <v>9.75</v>
      </c>
    </row>
    <row r="49" spans="1:5" x14ac:dyDescent="0.25">
      <c r="A49" s="2" t="s">
        <v>32</v>
      </c>
      <c r="B49" s="4">
        <f>'Old Bow v2'!J48</f>
        <v>10</v>
      </c>
      <c r="C49" s="1" t="s">
        <v>206</v>
      </c>
      <c r="D49" s="1">
        <f t="shared" si="2"/>
        <v>0.5</v>
      </c>
      <c r="E49" s="54">
        <f t="shared" si="1"/>
        <v>8.75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v2'!J8</f>
        <v>19</v>
      </c>
      <c r="C51" s="1" t="s">
        <v>208</v>
      </c>
      <c r="D51" s="1">
        <f t="shared" si="2"/>
        <v>0.1</v>
      </c>
      <c r="E51" s="54">
        <f t="shared" si="1"/>
        <v>14.725</v>
      </c>
    </row>
    <row r="52" spans="1:5" x14ac:dyDescent="0.25">
      <c r="A52" s="1" t="s">
        <v>186</v>
      </c>
      <c r="B52" s="4">
        <f>'Old Bow v2'!J14</f>
        <v>13</v>
      </c>
      <c r="C52" s="1" t="s">
        <v>205</v>
      </c>
      <c r="D52" s="1">
        <f t="shared" si="2"/>
        <v>0.25</v>
      </c>
      <c r="E52" s="54">
        <f t="shared" si="1"/>
        <v>10.5625</v>
      </c>
    </row>
    <row r="53" spans="1:5" x14ac:dyDescent="0.25">
      <c r="A53" s="1" t="s">
        <v>37</v>
      </c>
      <c r="B53" s="4">
        <f>'Old Bow v2'!J43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v2'!J51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v2'!J62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v2'!J21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15.5</v>
      </c>
      <c r="D5" s="1">
        <f t="shared" si="0"/>
        <v>0</v>
      </c>
      <c r="E5" s="54">
        <f t="shared" si="1"/>
        <v>11.625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16.5</v>
      </c>
      <c r="D9" s="1">
        <f t="shared" si="0"/>
        <v>0</v>
      </c>
      <c r="E9" s="54">
        <f t="shared" si="1"/>
        <v>12.375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11</v>
      </c>
      <c r="D11" s="1">
        <f t="shared" si="0"/>
        <v>0</v>
      </c>
      <c r="E11" s="54">
        <f t="shared" si="1"/>
        <v>8.25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12</v>
      </c>
      <c r="D13" s="1">
        <f t="shared" si="0"/>
        <v>0</v>
      </c>
      <c r="E13" s="54">
        <f t="shared" si="1"/>
        <v>9</v>
      </c>
    </row>
    <row r="14" spans="1:5" x14ac:dyDescent="0.25">
      <c r="A14" s="2" t="s">
        <v>118</v>
      </c>
      <c r="B14" s="4">
        <f>LOOKUP(A14,'BA v2'!A:A,'BA v2'!I:I)</f>
        <v>13</v>
      </c>
      <c r="D14" s="1">
        <f t="shared" si="0"/>
        <v>0</v>
      </c>
      <c r="E14" s="54">
        <f t="shared" si="1"/>
        <v>9.75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18</v>
      </c>
      <c r="D20" s="1">
        <f t="shared" si="0"/>
        <v>0</v>
      </c>
      <c r="E20" s="54">
        <f t="shared" si="1"/>
        <v>13.5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</v>
      </c>
      <c r="D24" s="1">
        <f t="shared" si="0"/>
        <v>0</v>
      </c>
      <c r="E24" s="54">
        <f t="shared" si="1"/>
        <v>18.75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13</v>
      </c>
      <c r="D28" s="1">
        <f t="shared" si="0"/>
        <v>0</v>
      </c>
      <c r="E28" s="54">
        <f t="shared" si="1"/>
        <v>9.75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21</v>
      </c>
      <c r="D32" s="1">
        <f t="shared" si="0"/>
        <v>0</v>
      </c>
      <c r="E32" s="54">
        <f t="shared" si="1"/>
        <v>15.75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196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18</v>
      </c>
      <c r="D44" s="1">
        <f t="shared" si="0"/>
        <v>0</v>
      </c>
      <c r="E44" s="54">
        <f t="shared" si="1"/>
        <v>13.5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OB Season 2</vt:lpstr>
      <vt:lpstr>OB History S2</vt:lpstr>
      <vt:lpstr>Tourney Stats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2026-08-28T17:32:41Z</dcterms:modified>
</cp:coreProperties>
</file>