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ariamalisan\Downloads\"/>
    </mc:Choice>
  </mc:AlternateContent>
  <bookViews>
    <workbookView xWindow="0" yWindow="0" windowWidth="21600" windowHeight="9630"/>
  </bookViews>
  <sheets>
    <sheet name="eq2_spouselmp" sheetId="1" r:id="rId1"/>
  </sheets>
  <calcPr calcId="0"/>
</workbook>
</file>

<file path=xl/calcChain.xml><?xml version="1.0" encoding="utf-8"?>
<calcChain xmlns="http://schemas.openxmlformats.org/spreadsheetml/2006/main">
  <c r="A2" i="1" l="1"/>
  <c r="B2" i="1"/>
  <c r="A3" i="1"/>
  <c r="B3" i="1"/>
  <c r="A5" i="1"/>
  <c r="B5" i="1"/>
  <c r="A6" i="1"/>
  <c r="B6" i="1"/>
  <c r="A8" i="1"/>
  <c r="B8" i="1"/>
  <c r="A9" i="1"/>
  <c r="B9" i="1"/>
  <c r="A11" i="1"/>
  <c r="B11" i="1"/>
  <c r="A12" i="1"/>
  <c r="B12" i="1"/>
  <c r="A14" i="1"/>
  <c r="B14" i="1"/>
  <c r="A15" i="1"/>
  <c r="B15" i="1"/>
  <c r="A17" i="1"/>
  <c r="B17" i="1"/>
  <c r="A18" i="1"/>
  <c r="B18" i="1"/>
  <c r="A20" i="1"/>
  <c r="B20" i="1"/>
  <c r="A21" i="1"/>
  <c r="B21" i="1"/>
  <c r="A23" i="1"/>
  <c r="B23" i="1"/>
  <c r="A24" i="1"/>
  <c r="B24" i="1"/>
  <c r="A26" i="1"/>
  <c r="B26" i="1"/>
  <c r="A27" i="1"/>
  <c r="B27" i="1"/>
  <c r="A29" i="1"/>
  <c r="B29" i="1"/>
  <c r="A30" i="1"/>
  <c r="B30" i="1"/>
  <c r="A32" i="1"/>
  <c r="B32" i="1"/>
  <c r="A33" i="1"/>
  <c r="B33" i="1"/>
  <c r="A35" i="1"/>
  <c r="B35" i="1"/>
  <c r="A36" i="1"/>
  <c r="B36" i="1"/>
  <c r="A38" i="1"/>
  <c r="B38" i="1"/>
  <c r="A39" i="1"/>
  <c r="B39" i="1"/>
  <c r="A41" i="1"/>
  <c r="B41" i="1"/>
  <c r="A42" i="1"/>
  <c r="B42" i="1"/>
  <c r="A44" i="1"/>
  <c r="B44" i="1"/>
  <c r="A45" i="1"/>
  <c r="B45" i="1"/>
  <c r="A47" i="1"/>
  <c r="B47" i="1"/>
  <c r="A48" i="1"/>
  <c r="B48" i="1"/>
  <c r="A50" i="1"/>
  <c r="B50" i="1"/>
  <c r="A51" i="1"/>
  <c r="B51" i="1"/>
  <c r="A53" i="1"/>
  <c r="B53" i="1"/>
  <c r="A54" i="1"/>
  <c r="B54" i="1"/>
  <c r="A56" i="1"/>
  <c r="B56" i="1"/>
  <c r="A57" i="1"/>
  <c r="B57" i="1"/>
  <c r="A59" i="1"/>
  <c r="B59" i="1"/>
  <c r="A60" i="1"/>
  <c r="B60" i="1"/>
  <c r="A62" i="1"/>
  <c r="B62" i="1"/>
  <c r="A63" i="1"/>
  <c r="B63" i="1"/>
  <c r="A65" i="1"/>
  <c r="B65" i="1"/>
  <c r="A66" i="1"/>
  <c r="B66" i="1"/>
  <c r="A68" i="1"/>
  <c r="B68" i="1"/>
  <c r="A69" i="1"/>
  <c r="B69" i="1"/>
  <c r="A71" i="1"/>
  <c r="B71" i="1"/>
  <c r="A72" i="1"/>
  <c r="B72" i="1"/>
  <c r="A74" i="1"/>
  <c r="B74" i="1"/>
  <c r="A75" i="1"/>
  <c r="B75" i="1"/>
  <c r="A77" i="1"/>
  <c r="B77" i="1"/>
  <c r="A78" i="1"/>
  <c r="B78" i="1"/>
  <c r="A80" i="1"/>
  <c r="B80" i="1"/>
  <c r="A81" i="1"/>
  <c r="B81" i="1"/>
  <c r="A83" i="1"/>
  <c r="B83" i="1"/>
  <c r="A84" i="1"/>
  <c r="B84" i="1"/>
  <c r="A86" i="1"/>
  <c r="B86" i="1"/>
  <c r="A87" i="1"/>
  <c r="B87" i="1"/>
  <c r="A89" i="1"/>
  <c r="B89" i="1"/>
  <c r="A90" i="1"/>
  <c r="B90" i="1"/>
  <c r="A92" i="1"/>
  <c r="B92" i="1"/>
  <c r="A93" i="1"/>
  <c r="B93" i="1"/>
  <c r="A95" i="1"/>
  <c r="B95" i="1"/>
  <c r="A96" i="1"/>
  <c r="B96" i="1"/>
  <c r="A98" i="1"/>
  <c r="B98" i="1"/>
  <c r="A99" i="1"/>
  <c r="B99" i="1"/>
  <c r="A101" i="1"/>
  <c r="B101" i="1"/>
  <c r="A103" i="1"/>
  <c r="B103" i="1"/>
  <c r="A105" i="1"/>
</calcChain>
</file>

<file path=xl/sharedStrings.xml><?xml version="1.0" encoding="utf-8"?>
<sst xmlns="http://schemas.openxmlformats.org/spreadsheetml/2006/main" count="2" uniqueCount="2">
  <si>
    <t>="* p&lt;0.05</t>
  </si>
  <si>
    <t xml:space="preserve"> ** 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</si>
</sst>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6"/>
  <sheetViews>
    <sheetView tabSelected="1" zoomScale="140" zoomScaleNormal="140" workbookViewId="0">
      <selection activeCell="A108" sqref="A108"/>
    </sheetView>
  </sheetViews>
  <sheetFormatPr defaultRowHeight="15" x14ac:dyDescent="0.25"/>
  <cols>
    <col min="1" max="1" width="23.85546875" bestFit="1" customWidth="1"/>
  </cols>
  <sheetData>
    <row r="2" spans="1:2" x14ac:dyDescent="0.25">
      <c r="A2" t="str">
        <f>""</f>
        <v/>
      </c>
      <c r="B2" t="str">
        <f>"(1)"</f>
        <v>(1)</v>
      </c>
    </row>
    <row r="3" spans="1:2" x14ac:dyDescent="0.25">
      <c r="A3" t="str">
        <f>""</f>
        <v/>
      </c>
      <c r="B3" t="str">
        <f>"employed_sp"</f>
        <v>employed_sp</v>
      </c>
    </row>
    <row r="5" spans="1:2" x14ac:dyDescent="0.25">
      <c r="A5" t="str">
        <f>"pter_atus_couple"</f>
        <v>pter_atus_couple</v>
      </c>
      <c r="B5" t="str">
        <f>"-0.0443*"</f>
        <v>-0.0443*</v>
      </c>
    </row>
    <row r="6" spans="1:2" x14ac:dyDescent="0.25">
      <c r="A6" t="str">
        <f>""</f>
        <v/>
      </c>
      <c r="B6" t="str">
        <f>"(-2.08)"</f>
        <v>(-2.08)</v>
      </c>
    </row>
    <row r="8" spans="1:2" x14ac:dyDescent="0.25">
      <c r="A8" t="str">
        <f>"age_head"</f>
        <v>age_head</v>
      </c>
      <c r="B8" t="str">
        <f>"0.000314"</f>
        <v>0.000314</v>
      </c>
    </row>
    <row r="9" spans="1:2" x14ac:dyDescent="0.25">
      <c r="A9" t="str">
        <f>""</f>
        <v/>
      </c>
      <c r="B9" t="str">
        <f>"(1.15)"</f>
        <v>(1.15)</v>
      </c>
    </row>
    <row r="11" spans="1:2" x14ac:dyDescent="0.25">
      <c r="A11" t="str">
        <f>"1.female_head"</f>
        <v>1.female_head</v>
      </c>
      <c r="B11" t="str">
        <f>"-0.00289"</f>
        <v>-0.00289</v>
      </c>
    </row>
    <row r="12" spans="1:2" x14ac:dyDescent="0.25">
      <c r="A12" t="str">
        <f>""</f>
        <v/>
      </c>
      <c r="B12" t="str">
        <f>"(-0.64)"</f>
        <v>(-0.64)</v>
      </c>
    </row>
    <row r="14" spans="1:2" x14ac:dyDescent="0.25">
      <c r="A14" t="str">
        <f>"1.black_head"</f>
        <v>1.black_head</v>
      </c>
      <c r="B14" t="str">
        <f>"-0.00987"</f>
        <v>-0.00987</v>
      </c>
    </row>
    <row r="15" spans="1:2" x14ac:dyDescent="0.25">
      <c r="A15" t="str">
        <f>""</f>
        <v/>
      </c>
      <c r="B15" t="str">
        <f>"(-1.12)"</f>
        <v>(-1.12)</v>
      </c>
    </row>
    <row r="17" spans="1:2" x14ac:dyDescent="0.25">
      <c r="A17" t="str">
        <f>"1.highschool_head"</f>
        <v>1.highschool_head</v>
      </c>
      <c r="B17" t="str">
        <f>"0.0235"</f>
        <v>0.0235</v>
      </c>
    </row>
    <row r="18" spans="1:2" x14ac:dyDescent="0.25">
      <c r="A18" t="str">
        <f>""</f>
        <v/>
      </c>
      <c r="B18" t="str">
        <f>"(1.23)"</f>
        <v>(1.23)</v>
      </c>
    </row>
    <row r="20" spans="1:2" x14ac:dyDescent="0.25">
      <c r="A20" t="str">
        <f>"1.somecollege_head"</f>
        <v>1.somecollege_head</v>
      </c>
      <c r="B20" t="str">
        <f>"0.0125"</f>
        <v>0.0125</v>
      </c>
    </row>
    <row r="21" spans="1:2" x14ac:dyDescent="0.25">
      <c r="A21" t="str">
        <f>""</f>
        <v/>
      </c>
      <c r="B21" t="str">
        <f>"(0.66)"</f>
        <v>(0.66)</v>
      </c>
    </row>
    <row r="23" spans="1:2" x14ac:dyDescent="0.25">
      <c r="A23" t="str">
        <f>"1.collegeup_head"</f>
        <v>1.collegeup_head</v>
      </c>
      <c r="B23" t="str">
        <f>"0.0401*"</f>
        <v>0.0401*</v>
      </c>
    </row>
    <row r="24" spans="1:2" x14ac:dyDescent="0.25">
      <c r="A24" t="str">
        <f>""</f>
        <v/>
      </c>
      <c r="B24" t="str">
        <f>"(2.15)"</f>
        <v>(2.15)</v>
      </c>
    </row>
    <row r="26" spans="1:2" x14ac:dyDescent="0.25">
      <c r="A26" t="str">
        <f>"2.famincome"</f>
        <v>2.famincome</v>
      </c>
      <c r="B26" t="str">
        <f>"-0.277***"</f>
        <v>-0.277***</v>
      </c>
    </row>
    <row r="27" spans="1:2" x14ac:dyDescent="0.25">
      <c r="A27" t="str">
        <f>""</f>
        <v/>
      </c>
      <c r="B27" t="str">
        <f>"(-4.25)"</f>
        <v>(-4.25)</v>
      </c>
    </row>
    <row r="29" spans="1:2" x14ac:dyDescent="0.25">
      <c r="A29" t="str">
        <f>"4.famincome"</f>
        <v>4.famincome</v>
      </c>
      <c r="B29" t="str">
        <f>"-0.735***"</f>
        <v>-0.735***</v>
      </c>
    </row>
    <row r="30" spans="1:2" x14ac:dyDescent="0.25">
      <c r="A30" t="str">
        <f>""</f>
        <v/>
      </c>
      <c r="B30" t="str">
        <f>"(-6.10)"</f>
        <v>(-6.10)</v>
      </c>
    </row>
    <row r="32" spans="1:2" x14ac:dyDescent="0.25">
      <c r="A32" t="str">
        <f>"5.famincome"</f>
        <v>5.famincome</v>
      </c>
      <c r="B32" t="str">
        <f>"-0.638***"</f>
        <v>-0.638***</v>
      </c>
    </row>
    <row r="33" spans="1:2" x14ac:dyDescent="0.25">
      <c r="A33" t="str">
        <f>""</f>
        <v/>
      </c>
      <c r="B33" t="str">
        <f>"(-6.21)"</f>
        <v>(-6.21)</v>
      </c>
    </row>
    <row r="35" spans="1:2" x14ac:dyDescent="0.25">
      <c r="A35" t="str">
        <f>"6.famincome"</f>
        <v>6.famincome</v>
      </c>
      <c r="B35" t="str">
        <f>"-0.0814***"</f>
        <v>-0.0814***</v>
      </c>
    </row>
    <row r="36" spans="1:2" x14ac:dyDescent="0.25">
      <c r="A36" t="str">
        <f>""</f>
        <v/>
      </c>
      <c r="B36" t="str">
        <f>"(-3.64)"</f>
        <v>(-3.64)</v>
      </c>
    </row>
    <row r="38" spans="1:2" x14ac:dyDescent="0.25">
      <c r="A38" t="str">
        <f>"7.famincome"</f>
        <v>7.famincome</v>
      </c>
      <c r="B38" t="str">
        <f>"-0.197***"</f>
        <v>-0.197***</v>
      </c>
    </row>
    <row r="39" spans="1:2" x14ac:dyDescent="0.25">
      <c r="A39" t="str">
        <f>""</f>
        <v/>
      </c>
      <c r="B39" t="str">
        <f>"(-5.32)"</f>
        <v>(-5.32)</v>
      </c>
    </row>
    <row r="41" spans="1:2" x14ac:dyDescent="0.25">
      <c r="A41" t="str">
        <f>"8.famincome"</f>
        <v>8.famincome</v>
      </c>
      <c r="B41" t="str">
        <f>"-0.0666**"</f>
        <v>-0.0666**</v>
      </c>
    </row>
    <row r="42" spans="1:2" x14ac:dyDescent="0.25">
      <c r="A42" t="str">
        <f>""</f>
        <v/>
      </c>
      <c r="B42" t="str">
        <f>"(-2.87)"</f>
        <v>(-2.87)</v>
      </c>
    </row>
    <row r="44" spans="1:2" x14ac:dyDescent="0.25">
      <c r="A44" t="str">
        <f>"9.famincome"</f>
        <v>9.famincome</v>
      </c>
      <c r="B44" t="str">
        <f>"-0.321***"</f>
        <v>-0.321***</v>
      </c>
    </row>
    <row r="45" spans="1:2" x14ac:dyDescent="0.25">
      <c r="A45" t="str">
        <f>""</f>
        <v/>
      </c>
      <c r="B45" t="str">
        <f>"(-7.24)"</f>
        <v>(-7.24)</v>
      </c>
    </row>
    <row r="47" spans="1:2" x14ac:dyDescent="0.25">
      <c r="A47" t="str">
        <f>"10.famincome"</f>
        <v>10.famincome</v>
      </c>
      <c r="B47" t="str">
        <f>"-0.109**"</f>
        <v>-0.109**</v>
      </c>
    </row>
    <row r="48" spans="1:2" x14ac:dyDescent="0.25">
      <c r="A48" t="str">
        <f>""</f>
        <v/>
      </c>
      <c r="B48" t="str">
        <f>"(-3.01)"</f>
        <v>(-3.01)</v>
      </c>
    </row>
    <row r="50" spans="1:2" x14ac:dyDescent="0.25">
      <c r="A50" t="str">
        <f>"11.famincome"</f>
        <v>11.famincome</v>
      </c>
      <c r="B50" t="str">
        <f>"-0.159***"</f>
        <v>-0.159***</v>
      </c>
    </row>
    <row r="51" spans="1:2" x14ac:dyDescent="0.25">
      <c r="A51" t="str">
        <f>""</f>
        <v/>
      </c>
      <c r="B51" t="str">
        <f>"(-4.93)"</f>
        <v>(-4.93)</v>
      </c>
    </row>
    <row r="53" spans="1:2" x14ac:dyDescent="0.25">
      <c r="A53" t="str">
        <f>"12.famincome"</f>
        <v>12.famincome</v>
      </c>
      <c r="B53" t="str">
        <f>"-0.143***"</f>
        <v>-0.143***</v>
      </c>
    </row>
    <row r="54" spans="1:2" x14ac:dyDescent="0.25">
      <c r="A54" t="str">
        <f>""</f>
        <v/>
      </c>
      <c r="B54" t="str">
        <f>"(-4.82)"</f>
        <v>(-4.82)</v>
      </c>
    </row>
    <row r="56" spans="1:2" x14ac:dyDescent="0.25">
      <c r="A56" t="str">
        <f>"13.famincome"</f>
        <v>13.famincome</v>
      </c>
      <c r="B56" t="str">
        <f>"-0.130***"</f>
        <v>-0.130***</v>
      </c>
    </row>
    <row r="57" spans="1:2" x14ac:dyDescent="0.25">
      <c r="A57" t="str">
        <f>""</f>
        <v/>
      </c>
      <c r="B57" t="str">
        <f>"(-4.33)"</f>
        <v>(-4.33)</v>
      </c>
    </row>
    <row r="59" spans="1:2" x14ac:dyDescent="0.25">
      <c r="A59" t="str">
        <f>"14.famincome"</f>
        <v>14.famincome</v>
      </c>
      <c r="B59" t="str">
        <f>"-0.137***"</f>
        <v>-0.137***</v>
      </c>
    </row>
    <row r="60" spans="1:2" x14ac:dyDescent="0.25">
      <c r="A60" t="str">
        <f>""</f>
        <v/>
      </c>
      <c r="B60" t="str">
        <f>"(-4.68)"</f>
        <v>(-4.68)</v>
      </c>
    </row>
    <row r="62" spans="1:2" x14ac:dyDescent="0.25">
      <c r="A62" t="str">
        <f>"15.famincome"</f>
        <v>15.famincome</v>
      </c>
      <c r="B62" t="str">
        <f>"-0.137***"</f>
        <v>-0.137***</v>
      </c>
    </row>
    <row r="63" spans="1:2" x14ac:dyDescent="0.25">
      <c r="A63" t="str">
        <f>""</f>
        <v/>
      </c>
      <c r="B63" t="str">
        <f>"(-4.58)"</f>
        <v>(-4.58)</v>
      </c>
    </row>
    <row r="65" spans="1:2" x14ac:dyDescent="0.25">
      <c r="A65" t="str">
        <f>"16.famincome"</f>
        <v>16.famincome</v>
      </c>
      <c r="B65" t="str">
        <f>"-0.145***"</f>
        <v>-0.145***</v>
      </c>
    </row>
    <row r="66" spans="1:2" x14ac:dyDescent="0.25">
      <c r="A66" t="str">
        <f>""</f>
        <v/>
      </c>
      <c r="B66" t="str">
        <f>"(-4.66)"</f>
        <v>(-4.66)</v>
      </c>
    </row>
    <row r="68" spans="1:2" x14ac:dyDescent="0.25">
      <c r="A68" t="str">
        <f>"income"</f>
        <v>income</v>
      </c>
      <c r="B68" t="str">
        <f>"0.000000150"</f>
        <v>0.000000150</v>
      </c>
    </row>
    <row r="69" spans="1:2" x14ac:dyDescent="0.25">
      <c r="A69" t="str">
        <f>""</f>
        <v/>
      </c>
      <c r="B69" t="str">
        <f>"(1.69)"</f>
        <v>(1.69)</v>
      </c>
    </row>
    <row r="71" spans="1:2" x14ac:dyDescent="0.25">
      <c r="A71" t="str">
        <f>"income_sp"</f>
        <v>income_sp</v>
      </c>
      <c r="B71" t="str">
        <f>"0.000000416***"</f>
        <v>0.000000416***</v>
      </c>
    </row>
    <row r="72" spans="1:2" x14ac:dyDescent="0.25">
      <c r="A72" t="str">
        <f>""</f>
        <v/>
      </c>
      <c r="B72" t="str">
        <f>"(5.00)"</f>
        <v>(5.00)</v>
      </c>
    </row>
    <row r="74" spans="1:2" x14ac:dyDescent="0.25">
      <c r="A74" t="str">
        <f>"2.industry_head"</f>
        <v>2.industry_head</v>
      </c>
      <c r="B74" t="str">
        <f>"0.00950"</f>
        <v>0.00950</v>
      </c>
    </row>
    <row r="75" spans="1:2" x14ac:dyDescent="0.25">
      <c r="A75" t="str">
        <f>""</f>
        <v/>
      </c>
      <c r="B75" t="str">
        <f>"(0.29)"</f>
        <v>(0.29)</v>
      </c>
    </row>
    <row r="77" spans="1:2" x14ac:dyDescent="0.25">
      <c r="A77" t="str">
        <f>"3.industry_head"</f>
        <v>3.industry_head</v>
      </c>
      <c r="B77" t="str">
        <f>"0.0221"</f>
        <v>0.0221</v>
      </c>
    </row>
    <row r="78" spans="1:2" x14ac:dyDescent="0.25">
      <c r="A78" t="str">
        <f>""</f>
        <v/>
      </c>
      <c r="B78" t="str">
        <f>"(0.75)"</f>
        <v>(0.75)</v>
      </c>
    </row>
    <row r="80" spans="1:2" x14ac:dyDescent="0.25">
      <c r="A80" t="str">
        <f>"4.industry_head"</f>
        <v>4.industry_head</v>
      </c>
      <c r="B80" t="str">
        <f>"0.0457"</f>
        <v>0.0457</v>
      </c>
    </row>
    <row r="81" spans="1:2" x14ac:dyDescent="0.25">
      <c r="A81" t="str">
        <f>""</f>
        <v/>
      </c>
      <c r="B81" t="str">
        <f>"(1.57)"</f>
        <v>(1.57)</v>
      </c>
    </row>
    <row r="83" spans="1:2" x14ac:dyDescent="0.25">
      <c r="A83" t="str">
        <f>"5.industry_head"</f>
        <v>5.industry_head</v>
      </c>
      <c r="B83" t="str">
        <f>"0.0358"</f>
        <v>0.0358</v>
      </c>
    </row>
    <row r="84" spans="1:2" x14ac:dyDescent="0.25">
      <c r="A84" t="str">
        <f>""</f>
        <v/>
      </c>
      <c r="B84" t="str">
        <f>"(1.16)"</f>
        <v>(1.16)</v>
      </c>
    </row>
    <row r="86" spans="1:2" x14ac:dyDescent="0.25">
      <c r="A86" t="str">
        <f>"6.industry_head"</f>
        <v>6.industry_head</v>
      </c>
      <c r="B86" t="str">
        <f>"0.0799**"</f>
        <v>0.0799**</v>
      </c>
    </row>
    <row r="87" spans="1:2" x14ac:dyDescent="0.25">
      <c r="A87" t="str">
        <f>""</f>
        <v/>
      </c>
      <c r="B87" t="str">
        <f>"(2.69)"</f>
        <v>(2.69)</v>
      </c>
    </row>
    <row r="89" spans="1:2" x14ac:dyDescent="0.25">
      <c r="A89" t="str">
        <f>"7.industry_head"</f>
        <v>7.industry_head</v>
      </c>
      <c r="B89" t="str">
        <f>"0.0518"</f>
        <v>0.0518</v>
      </c>
    </row>
    <row r="90" spans="1:2" x14ac:dyDescent="0.25">
      <c r="A90" t="str">
        <f>""</f>
        <v/>
      </c>
      <c r="B90" t="str">
        <f>"(1.84)"</f>
        <v>(1.84)</v>
      </c>
    </row>
    <row r="92" spans="1:2" x14ac:dyDescent="0.25">
      <c r="A92" t="str">
        <f>"8.industry_head"</f>
        <v>8.industry_head</v>
      </c>
      <c r="B92" t="str">
        <f>"0.0518"</f>
        <v>0.0518</v>
      </c>
    </row>
    <row r="93" spans="1:2" x14ac:dyDescent="0.25">
      <c r="A93" t="str">
        <f>""</f>
        <v/>
      </c>
      <c r="B93" t="str">
        <f>"(1.87)"</f>
        <v>(1.87)</v>
      </c>
    </row>
    <row r="95" spans="1:2" x14ac:dyDescent="0.25">
      <c r="A95" t="str">
        <f>"9.industry_head"</f>
        <v>9.industry_head</v>
      </c>
      <c r="B95" t="str">
        <f>"0.0135"</f>
        <v>0.0135</v>
      </c>
    </row>
    <row r="96" spans="1:2" x14ac:dyDescent="0.25">
      <c r="A96" t="str">
        <f>""</f>
        <v/>
      </c>
      <c r="B96" t="str">
        <f>"(0.47)"</f>
        <v>(0.47)</v>
      </c>
    </row>
    <row r="98" spans="1:2" x14ac:dyDescent="0.25">
      <c r="A98" t="str">
        <f>"_cons"</f>
        <v>_cons</v>
      </c>
      <c r="B98" t="str">
        <f>"0.996***"</f>
        <v>0.996***</v>
      </c>
    </row>
    <row r="99" spans="1:2" x14ac:dyDescent="0.25">
      <c r="A99" t="str">
        <f>""</f>
        <v/>
      </c>
      <c r="B99" t="str">
        <f>"(26.55)"</f>
        <v>(26.55)</v>
      </c>
    </row>
    <row r="101" spans="1:2" x14ac:dyDescent="0.25">
      <c r="A101" t="str">
        <f>"Year FE"</f>
        <v>Year FE</v>
      </c>
      <c r="B101" t="str">
        <f>"Yes"</f>
        <v>Yes</v>
      </c>
    </row>
    <row r="103" spans="1:2" x14ac:dyDescent="0.25">
      <c r="A103" t="str">
        <f>"N"</f>
        <v>N</v>
      </c>
      <c r="B103" t="str">
        <f>"6488"</f>
        <v>6488</v>
      </c>
    </row>
    <row r="105" spans="1:2" x14ac:dyDescent="0.25">
      <c r="A105" t="str">
        <f>"t statistics in parentheses"</f>
        <v>t statistics in parentheses</v>
      </c>
    </row>
    <row r="106" spans="1:2" x14ac:dyDescent="0.25">
      <c r="A106" t="s">
        <v>0</v>
      </c>
      <c r="B10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eq2_spouselmp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ilariamalisan</dc:creator>
  <cp:lastModifiedBy>ilariamalisan</cp:lastModifiedBy>
  <dcterms:created xsi:type="dcterms:W3CDTF">2022-02-13T18:55:00Z</dcterms:created>
  <dcterms:modified xsi:type="dcterms:W3CDTF">2022-02-13T18:55:00Z</dcterms:modified>
</cp:coreProperties>
</file>