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definedNames>
    <definedName name="Accel">Sheet1!$O$2</definedName>
    <definedName name="Dest">Sheet1!$O$3</definedName>
  </definedNames>
  <calcPr calcId="145621"/>
</workbook>
</file>

<file path=xl/calcChain.xml><?xml version="1.0" encoding="utf-8"?>
<calcChain xmlns="http://schemas.openxmlformats.org/spreadsheetml/2006/main">
  <c r="D3" i="1" l="1"/>
  <c r="D2" i="1"/>
  <c r="H3" i="1"/>
  <c r="H2" i="1"/>
  <c r="E2" i="1"/>
  <c r="I2" i="1" s="1"/>
  <c r="K2" i="1" s="1"/>
  <c r="F2" i="1"/>
  <c r="G2" i="1" s="1"/>
  <c r="B3" i="1"/>
  <c r="F3" i="1" s="1"/>
  <c r="G3" i="1" s="1"/>
  <c r="L2" i="1" l="1"/>
  <c r="J2" i="1"/>
  <c r="C3" i="1" l="1"/>
  <c r="B4" i="1" l="1"/>
  <c r="F4" i="1" s="1"/>
  <c r="G4" i="1" s="1"/>
  <c r="H4" i="1" s="1"/>
  <c r="E3" i="1"/>
  <c r="I3" i="1" l="1"/>
  <c r="L3" i="1" s="1"/>
  <c r="J3" i="1" l="1"/>
  <c r="C4" i="1" s="1"/>
  <c r="K3" i="1"/>
  <c r="B5" i="1" l="1"/>
  <c r="F5" i="1" s="1"/>
  <c r="G5" i="1" s="1"/>
  <c r="H5" i="1" s="1"/>
  <c r="E4" i="1"/>
  <c r="I4" i="1" l="1"/>
  <c r="K4" i="1" s="1"/>
  <c r="J4" i="1" l="1"/>
  <c r="L4" i="1"/>
  <c r="D4" i="1" s="1"/>
  <c r="C5" i="1" l="1"/>
  <c r="B6" i="1"/>
  <c r="F6" i="1" s="1"/>
  <c r="G6" i="1" s="1"/>
  <c r="H6" i="1" s="1"/>
  <c r="E5" i="1"/>
  <c r="I5" i="1" l="1"/>
  <c r="K5" i="1" s="1"/>
  <c r="J5" i="1" l="1"/>
  <c r="L5" i="1"/>
  <c r="D5" i="1" s="1"/>
  <c r="C6" i="1"/>
  <c r="E6" i="1" s="1"/>
  <c r="B7" i="1"/>
  <c r="F7" i="1" s="1"/>
  <c r="G7" i="1" s="1"/>
  <c r="H7" i="1" s="1"/>
  <c r="I6" i="1" l="1"/>
  <c r="K6" i="1" s="1"/>
  <c r="L6" i="1" l="1"/>
  <c r="D6" i="1" s="1"/>
  <c r="C7" i="1" s="1"/>
  <c r="J6" i="1"/>
  <c r="E7" i="1" l="1"/>
  <c r="I7" i="1"/>
  <c r="K7" i="1" s="1"/>
  <c r="B8" i="1"/>
  <c r="F8" i="1" l="1"/>
  <c r="G8" i="1" s="1"/>
  <c r="H8" i="1" s="1"/>
  <c r="J7" i="1"/>
  <c r="L7" i="1"/>
  <c r="D7" i="1" s="1"/>
  <c r="C8" i="1" s="1"/>
  <c r="I8" i="1" l="1"/>
  <c r="E8" i="1"/>
  <c r="B9" i="1"/>
  <c r="L8" i="1" l="1"/>
  <c r="D8" i="1" s="1"/>
  <c r="C9" i="1" s="1"/>
  <c r="B10" i="1" s="1"/>
  <c r="J8" i="1"/>
  <c r="F9" i="1"/>
  <c r="G9" i="1" s="1"/>
  <c r="H9" i="1" s="1"/>
  <c r="K8" i="1"/>
  <c r="F10" i="1" l="1"/>
  <c r="G10" i="1" s="1"/>
  <c r="H10" i="1" s="1"/>
  <c r="I9" i="1"/>
  <c r="E9" i="1"/>
  <c r="L9" i="1" l="1"/>
  <c r="D9" i="1" s="1"/>
  <c r="C10" i="1" s="1"/>
  <c r="J9" i="1"/>
  <c r="K9" i="1"/>
  <c r="E10" i="1" l="1"/>
  <c r="B11" i="1"/>
  <c r="F11" i="1" l="1"/>
  <c r="G11" i="1" s="1"/>
  <c r="H11" i="1" s="1"/>
  <c r="I10" i="1"/>
  <c r="K10" i="1" s="1"/>
  <c r="L10" i="1" l="1"/>
  <c r="D10" i="1" s="1"/>
  <c r="C11" i="1" s="1"/>
  <c r="J10" i="1"/>
  <c r="I11" i="1" l="1"/>
  <c r="E11" i="1"/>
  <c r="B12" i="1"/>
  <c r="J11" i="1" l="1"/>
  <c r="L11" i="1"/>
  <c r="D11" i="1" s="1"/>
  <c r="C12" i="1" s="1"/>
  <c r="B13" i="1" s="1"/>
  <c r="F12" i="1"/>
  <c r="G12" i="1" s="1"/>
  <c r="H12" i="1" s="1"/>
  <c r="K11" i="1"/>
  <c r="F13" i="1" l="1"/>
  <c r="G13" i="1" s="1"/>
  <c r="H13" i="1" s="1"/>
  <c r="E12" i="1"/>
  <c r="I12" i="1"/>
  <c r="K12" i="1" s="1"/>
  <c r="L12" i="1" l="1"/>
  <c r="D12" i="1" s="1"/>
  <c r="C13" i="1" s="1"/>
  <c r="J12" i="1"/>
  <c r="E13" i="1" l="1"/>
  <c r="I13" i="1"/>
  <c r="K13" i="1" s="1"/>
  <c r="B14" i="1"/>
  <c r="F14" i="1" l="1"/>
  <c r="G14" i="1" s="1"/>
  <c r="H14" i="1" s="1"/>
  <c r="L13" i="1"/>
  <c r="D13" i="1" s="1"/>
  <c r="C14" i="1" s="1"/>
  <c r="J13" i="1"/>
  <c r="E14" i="1" l="1"/>
  <c r="B15" i="1"/>
  <c r="F15" i="1" l="1"/>
  <c r="G15" i="1" s="1"/>
  <c r="H15" i="1" s="1"/>
  <c r="I14" i="1"/>
  <c r="K14" i="1" s="1"/>
  <c r="J14" i="1" l="1"/>
  <c r="L14" i="1"/>
  <c r="D14" i="1" s="1"/>
  <c r="C15" i="1" s="1"/>
  <c r="I15" i="1" l="1"/>
  <c r="E15" i="1"/>
  <c r="B16" i="1"/>
  <c r="L15" i="1" l="1"/>
  <c r="D15" i="1" s="1"/>
  <c r="C16" i="1" s="1"/>
  <c r="B17" i="1" s="1"/>
  <c r="J15" i="1"/>
  <c r="F16" i="1"/>
  <c r="G16" i="1" s="1"/>
  <c r="H16" i="1" s="1"/>
  <c r="K15" i="1"/>
  <c r="F17" i="1" l="1"/>
  <c r="G17" i="1" s="1"/>
  <c r="H17" i="1" s="1"/>
  <c r="E16" i="1"/>
  <c r="I16" i="1"/>
  <c r="K16" i="1" s="1"/>
  <c r="J16" i="1" l="1"/>
  <c r="L16" i="1"/>
  <c r="D16" i="1" s="1"/>
  <c r="C17" i="1" s="1"/>
  <c r="I17" i="1" l="1"/>
  <c r="E17" i="1"/>
  <c r="B18" i="1"/>
  <c r="F18" i="1" l="1"/>
  <c r="G18" i="1" s="1"/>
  <c r="H18" i="1" s="1"/>
  <c r="J17" i="1"/>
  <c r="L17" i="1"/>
  <c r="D17" i="1" s="1"/>
  <c r="C18" i="1" s="1"/>
  <c r="B19" i="1" s="1"/>
  <c r="K17" i="1"/>
  <c r="F19" i="1" l="1"/>
  <c r="G19" i="1" s="1"/>
  <c r="H19" i="1" s="1"/>
  <c r="I18" i="1"/>
  <c r="E18" i="1"/>
  <c r="J18" i="1" l="1"/>
  <c r="L18" i="1"/>
  <c r="D18" i="1" s="1"/>
  <c r="C19" i="1" s="1"/>
  <c r="K18" i="1"/>
  <c r="I19" i="1" l="1"/>
  <c r="E19" i="1"/>
  <c r="B20" i="1"/>
  <c r="J19" i="1" l="1"/>
  <c r="L19" i="1"/>
  <c r="D19" i="1" s="1"/>
  <c r="C20" i="1" s="1"/>
  <c r="B21" i="1" s="1"/>
  <c r="F20" i="1"/>
  <c r="G20" i="1" s="1"/>
  <c r="H20" i="1" s="1"/>
  <c r="K19" i="1"/>
  <c r="F21" i="1" l="1"/>
  <c r="G21" i="1" s="1"/>
  <c r="H21" i="1" s="1"/>
  <c r="E20" i="1"/>
  <c r="I20" i="1"/>
  <c r="K20" i="1" s="1"/>
  <c r="J20" i="1" l="1"/>
  <c r="L20" i="1"/>
  <c r="D20" i="1" s="1"/>
  <c r="C21" i="1" s="1"/>
  <c r="E21" i="1" l="1"/>
  <c r="I21" i="1"/>
  <c r="K21" i="1" s="1"/>
  <c r="B22" i="1"/>
  <c r="F22" i="1" l="1"/>
  <c r="G22" i="1" s="1"/>
  <c r="H22" i="1" s="1"/>
  <c r="J21" i="1"/>
  <c r="L21" i="1"/>
  <c r="D21" i="1" s="1"/>
  <c r="C22" i="1" s="1"/>
  <c r="E22" i="1" l="1"/>
  <c r="I22" i="1"/>
  <c r="K22" i="1" s="1"/>
  <c r="B23" i="1"/>
  <c r="F23" i="1" s="1"/>
  <c r="G23" i="1" s="1"/>
  <c r="H23" i="1" s="1"/>
  <c r="L22" i="1" l="1"/>
  <c r="D22" i="1" s="1"/>
  <c r="C23" i="1" s="1"/>
  <c r="J22" i="1"/>
  <c r="I23" i="1" l="1"/>
  <c r="E23" i="1"/>
  <c r="J23" i="1" l="1"/>
  <c r="L23" i="1"/>
  <c r="D23" i="1" s="1"/>
  <c r="K23" i="1"/>
</calcChain>
</file>

<file path=xl/sharedStrings.xml><?xml version="1.0" encoding="utf-8"?>
<sst xmlns="http://schemas.openxmlformats.org/spreadsheetml/2006/main" count="15" uniqueCount="15">
  <si>
    <t>P</t>
  </si>
  <si>
    <t>t</t>
  </si>
  <si>
    <t>V</t>
  </si>
  <si>
    <t>Dest</t>
  </si>
  <si>
    <t>tStop</t>
  </si>
  <si>
    <t>delta</t>
  </si>
  <si>
    <t>tDest</t>
  </si>
  <si>
    <t>dV</t>
  </si>
  <si>
    <t>dV max</t>
  </si>
  <si>
    <t>d=vt+0.5att</t>
  </si>
  <si>
    <t>tStop/tDest</t>
  </si>
  <si>
    <t>tDest / tStop</t>
  </si>
  <si>
    <t>tStop / (tDest + tStop)</t>
  </si>
  <si>
    <t>delta / dV max</t>
  </si>
  <si>
    <t>clamped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</si>
</sst>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="120" zoomScaleNormal="120" workbookViewId="0">
      <selection activeCell="D2" sqref="D2"/>
    </sheetView>
  </sheetViews>
  <sheetFormatPr defaultRowHeight="15" x14ac:dyDescent="0.25"/>
  <cols>
    <col min="1" max="1" width="9.140625" style="1"/>
    <col min="7" max="8" width="14.5703125" customWidth="1"/>
    <col min="10" max="11" width="13.5703125" style="1" customWidth="1"/>
    <col min="12" max="12" width="22.5703125" style="1" customWidth="1"/>
    <col min="13" max="13" width="13.5703125" style="1" customWidth="1"/>
    <col min="14" max="14" width="9.7109375" customWidth="1"/>
  </cols>
  <sheetData>
    <row r="1" spans="1:19" s="2" customFormat="1" x14ac:dyDescent="0.25">
      <c r="A1" s="2" t="s">
        <v>1</v>
      </c>
      <c r="B1" s="2" t="s">
        <v>0</v>
      </c>
      <c r="C1" s="2" t="s">
        <v>2</v>
      </c>
      <c r="D1" s="2" t="s">
        <v>7</v>
      </c>
      <c r="E1" s="2" t="s">
        <v>4</v>
      </c>
      <c r="F1" s="2" t="s">
        <v>5</v>
      </c>
      <c r="G1" s="2" t="s">
        <v>13</v>
      </c>
      <c r="H1" s="2" t="s">
        <v>14</v>
      </c>
      <c r="I1" s="2" t="s">
        <v>6</v>
      </c>
      <c r="J1" s="2" t="s">
        <v>10</v>
      </c>
      <c r="K1" s="2" t="s">
        <v>11</v>
      </c>
      <c r="L1" s="2" t="s">
        <v>12</v>
      </c>
    </row>
    <row r="2" spans="1:19" x14ac:dyDescent="0.25">
      <c r="A2" s="1">
        <v>0</v>
      </c>
      <c r="B2" s="3">
        <v>0</v>
      </c>
      <c r="C2" s="3">
        <v>0</v>
      </c>
      <c r="D2" s="3">
        <f>IF(L2&lt;0.333,H2,-H2)*Accel*SIGN(F2)</f>
        <v>7.0000000000000007E-2</v>
      </c>
      <c r="E2" s="3">
        <f>C2/Accel</f>
        <v>0</v>
      </c>
      <c r="F2" s="3">
        <f>Dest-B2</f>
        <v>1</v>
      </c>
      <c r="G2" s="3">
        <f>F2/Accel</f>
        <v>14.285714285714285</v>
      </c>
      <c r="H2" s="3">
        <f>MIN(MAX(G2,-1), 1)</f>
        <v>1</v>
      </c>
      <c r="I2" s="3">
        <f>ABS(IF(C2&lt;&gt; 0,F2/C2,E2+1))</f>
        <v>1</v>
      </c>
      <c r="J2" s="4">
        <f>E2/I2</f>
        <v>0</v>
      </c>
      <c r="K2" s="4" t="e">
        <f>I2/E2</f>
        <v>#DIV/0!</v>
      </c>
      <c r="L2" s="4">
        <f>E2/(E2+I2)</f>
        <v>0</v>
      </c>
      <c r="N2" t="s">
        <v>8</v>
      </c>
      <c r="O2">
        <v>7.0000000000000007E-2</v>
      </c>
      <c r="S2" t="s">
        <v>9</v>
      </c>
    </row>
    <row r="3" spans="1:19" x14ac:dyDescent="0.25">
      <c r="A3" s="1">
        <v>1</v>
      </c>
      <c r="B3" s="3">
        <f>B2+C2</f>
        <v>0</v>
      </c>
      <c r="C3" s="3">
        <f>C2+D2</f>
        <v>7.0000000000000007E-2</v>
      </c>
      <c r="D3" s="3">
        <f>IF(L3&lt;0.333,H3,-H3)*Accel*SIGN(F3)</f>
        <v>7.0000000000000007E-2</v>
      </c>
      <c r="E3" s="3">
        <f>C3/Accel</f>
        <v>1</v>
      </c>
      <c r="F3" s="3">
        <f>Dest-B3</f>
        <v>1</v>
      </c>
      <c r="G3" s="3">
        <f>F3/Accel</f>
        <v>14.285714285714285</v>
      </c>
      <c r="H3" s="3">
        <f t="shared" ref="H3:H23" si="0">MIN(MAX(G3,-1), 1)</f>
        <v>1</v>
      </c>
      <c r="I3" s="3">
        <f>ABS(IF(C3&lt;&gt; 0,F3/C3,E3+1))</f>
        <v>14.285714285714285</v>
      </c>
      <c r="J3" s="4">
        <f t="shared" ref="J3:J12" si="1">E3/I3</f>
        <v>7.0000000000000007E-2</v>
      </c>
      <c r="K3" s="4">
        <f t="shared" ref="K3:K23" si="2">I3/E3</f>
        <v>14.285714285714285</v>
      </c>
      <c r="L3" s="4">
        <f t="shared" ref="L3:L23" si="3">E3/(E3+I3)</f>
        <v>6.5420560747663559E-2</v>
      </c>
      <c r="N3" t="s">
        <v>3</v>
      </c>
      <c r="O3">
        <v>1</v>
      </c>
    </row>
    <row r="4" spans="1:19" x14ac:dyDescent="0.25">
      <c r="A4" s="1">
        <v>2</v>
      </c>
      <c r="B4" s="3">
        <f t="shared" ref="B4:B12" si="4">B3+C3</f>
        <v>7.0000000000000007E-2</v>
      </c>
      <c r="C4" s="3">
        <f>C3+D3</f>
        <v>0.14000000000000001</v>
      </c>
      <c r="D4" s="3">
        <f>IF(L4&lt;0.333,H4,-H4)*Accel*SIGN(F4)</f>
        <v>7.0000000000000007E-2</v>
      </c>
      <c r="E4" s="3">
        <f>C4/Accel</f>
        <v>2</v>
      </c>
      <c r="F4" s="3">
        <f>Dest-B4</f>
        <v>0.92999999999999994</v>
      </c>
      <c r="G4" s="3">
        <f>F4/Accel</f>
        <v>13.285714285714283</v>
      </c>
      <c r="H4" s="3">
        <f t="shared" si="0"/>
        <v>1</v>
      </c>
      <c r="I4" s="3">
        <f>ABS(IF(C4&lt;&gt; 0,F4/C4,E4+1))</f>
        <v>6.6428571428571415</v>
      </c>
      <c r="J4" s="4">
        <f t="shared" si="1"/>
        <v>0.30107526881720437</v>
      </c>
      <c r="K4" s="4">
        <f t="shared" si="2"/>
        <v>3.3214285714285707</v>
      </c>
      <c r="L4" s="4">
        <f t="shared" si="3"/>
        <v>0.23140495867768596</v>
      </c>
    </row>
    <row r="5" spans="1:19" x14ac:dyDescent="0.25">
      <c r="A5" s="1">
        <v>3</v>
      </c>
      <c r="B5" s="3">
        <f t="shared" si="4"/>
        <v>0.21000000000000002</v>
      </c>
      <c r="C5" s="3">
        <f>C4+D4</f>
        <v>0.21000000000000002</v>
      </c>
      <c r="D5" s="3">
        <f>IF(L5&lt;0.333,H5,-H5)*Accel*SIGN(F5)</f>
        <v>-7.0000000000000007E-2</v>
      </c>
      <c r="E5" s="3">
        <f>C5/Accel</f>
        <v>3</v>
      </c>
      <c r="F5" s="3">
        <f>Dest-B5</f>
        <v>0.79</v>
      </c>
      <c r="G5" s="3">
        <f>F5/Accel</f>
        <v>11.285714285714285</v>
      </c>
      <c r="H5" s="3">
        <f t="shared" si="0"/>
        <v>1</v>
      </c>
      <c r="I5" s="3">
        <f>ABS(IF(C5&lt;&gt; 0,F5/C5,E5+1))</f>
        <v>3.7619047619047619</v>
      </c>
      <c r="J5" s="4">
        <f t="shared" si="1"/>
        <v>0.79746835443037978</v>
      </c>
      <c r="K5" s="4">
        <f t="shared" si="2"/>
        <v>1.253968253968254</v>
      </c>
      <c r="L5" s="4">
        <f t="shared" si="3"/>
        <v>0.44366197183098594</v>
      </c>
    </row>
    <row r="6" spans="1:19" x14ac:dyDescent="0.25">
      <c r="A6" s="1">
        <v>4</v>
      </c>
      <c r="B6" s="3">
        <f t="shared" si="4"/>
        <v>0.42000000000000004</v>
      </c>
      <c r="C6" s="3">
        <f>C5+D5</f>
        <v>0.14000000000000001</v>
      </c>
      <c r="D6" s="3">
        <f>IF(L6&lt;0.333,H6,-H6)*Accel*SIGN(F6)</f>
        <v>7.0000000000000007E-2</v>
      </c>
      <c r="E6" s="3">
        <f>C6/Accel</f>
        <v>2</v>
      </c>
      <c r="F6" s="3">
        <f>Dest-B6</f>
        <v>0.57999999999999996</v>
      </c>
      <c r="G6" s="3">
        <f>F6/Accel</f>
        <v>8.2857142857142847</v>
      </c>
      <c r="H6" s="3">
        <f t="shared" si="0"/>
        <v>1</v>
      </c>
      <c r="I6" s="3">
        <f>ABS(IF(C6&lt;&gt; 0,F6/C6,E6+1))</f>
        <v>4.1428571428571423</v>
      </c>
      <c r="J6" s="4">
        <f t="shared" si="1"/>
        <v>0.48275862068965525</v>
      </c>
      <c r="K6" s="4">
        <f t="shared" si="2"/>
        <v>2.0714285714285712</v>
      </c>
      <c r="L6" s="4">
        <f t="shared" si="3"/>
        <v>0.32558139534883723</v>
      </c>
    </row>
    <row r="7" spans="1:19" x14ac:dyDescent="0.25">
      <c r="A7" s="1">
        <v>5</v>
      </c>
      <c r="B7" s="3">
        <f t="shared" si="4"/>
        <v>0.56000000000000005</v>
      </c>
      <c r="C7" s="3">
        <f>C6+D6</f>
        <v>0.21000000000000002</v>
      </c>
      <c r="D7" s="3">
        <f>IF(L7&lt;0.333,H7,-H7)*Accel*SIGN(F7)</f>
        <v>-7.0000000000000007E-2</v>
      </c>
      <c r="E7" s="3">
        <f>C7/Accel</f>
        <v>3</v>
      </c>
      <c r="F7" s="3">
        <f>Dest-B7</f>
        <v>0.43999999999999995</v>
      </c>
      <c r="G7" s="3">
        <f>F7/Accel</f>
        <v>6.2857142857142847</v>
      </c>
      <c r="H7" s="3">
        <f t="shared" si="0"/>
        <v>1</v>
      </c>
      <c r="I7" s="3">
        <f>ABS(IF(C7&lt;&gt; 0,F7/C7,E7+1))</f>
        <v>2.0952380952380949</v>
      </c>
      <c r="J7" s="4">
        <f t="shared" si="1"/>
        <v>1.4318181818181821</v>
      </c>
      <c r="K7" s="4">
        <f t="shared" si="2"/>
        <v>0.69841269841269826</v>
      </c>
      <c r="L7" s="4">
        <f t="shared" si="3"/>
        <v>0.58878504672897203</v>
      </c>
    </row>
    <row r="8" spans="1:19" x14ac:dyDescent="0.25">
      <c r="A8" s="1">
        <v>6</v>
      </c>
      <c r="B8" s="3">
        <f t="shared" si="4"/>
        <v>0.77</v>
      </c>
      <c r="C8" s="3">
        <f>C7+D7</f>
        <v>0.14000000000000001</v>
      </c>
      <c r="D8" s="3">
        <f>IF(L8&lt;0.333,H8,-H8)*Accel*SIGN(F8)</f>
        <v>-7.0000000000000007E-2</v>
      </c>
      <c r="E8" s="3">
        <f>C8/Accel</f>
        <v>2</v>
      </c>
      <c r="F8" s="3">
        <f>Dest-B8</f>
        <v>0.22999999999999998</v>
      </c>
      <c r="G8" s="3">
        <f>F8/Accel</f>
        <v>3.2857142857142851</v>
      </c>
      <c r="H8" s="3">
        <f t="shared" si="0"/>
        <v>1</v>
      </c>
      <c r="I8" s="3">
        <f>ABS(IF(C8&lt;&gt; 0,F8/C8,E8+1))</f>
        <v>1.6428571428571426</v>
      </c>
      <c r="J8" s="4">
        <f t="shared" si="1"/>
        <v>1.2173913043478264</v>
      </c>
      <c r="K8" s="4">
        <f t="shared" si="2"/>
        <v>0.82142857142857129</v>
      </c>
      <c r="L8" s="4">
        <f t="shared" si="3"/>
        <v>0.5490196078431373</v>
      </c>
    </row>
    <row r="9" spans="1:19" x14ac:dyDescent="0.25">
      <c r="A9" s="1">
        <v>7</v>
      </c>
      <c r="B9" s="3">
        <f t="shared" si="4"/>
        <v>0.91</v>
      </c>
      <c r="C9" s="3">
        <f>C8+D8</f>
        <v>7.0000000000000007E-2</v>
      </c>
      <c r="D9" s="3">
        <f>IF(L9&lt;0.333,H9,-H9)*Accel*SIGN(F9)</f>
        <v>-7.0000000000000007E-2</v>
      </c>
      <c r="E9" s="3">
        <f>C9/Accel</f>
        <v>1</v>
      </c>
      <c r="F9" s="3">
        <f>Dest-B9</f>
        <v>8.9999999999999969E-2</v>
      </c>
      <c r="G9" s="3">
        <f>F9/Accel</f>
        <v>1.2857142857142851</v>
      </c>
      <c r="H9" s="3">
        <f t="shared" si="0"/>
        <v>1</v>
      </c>
      <c r="I9" s="3">
        <f>ABS(IF(C9&lt;&gt; 0,F9/C9,E9+1))</f>
        <v>1.2857142857142851</v>
      </c>
      <c r="J9" s="4">
        <f t="shared" si="1"/>
        <v>0.77777777777777812</v>
      </c>
      <c r="K9" s="4">
        <f t="shared" si="2"/>
        <v>1.2857142857142851</v>
      </c>
      <c r="L9" s="4">
        <f t="shared" si="3"/>
        <v>0.43750000000000011</v>
      </c>
    </row>
    <row r="10" spans="1:19" x14ac:dyDescent="0.25">
      <c r="A10" s="1">
        <v>8</v>
      </c>
      <c r="B10" s="3">
        <f t="shared" si="4"/>
        <v>0.98</v>
      </c>
      <c r="C10" s="3">
        <f>C9+D9</f>
        <v>0</v>
      </c>
      <c r="D10" s="3">
        <f>IF(L10&lt;0.333,H10,-H10)*Accel*SIGN(F10)</f>
        <v>2.0000000000000018E-2</v>
      </c>
      <c r="E10" s="3">
        <f>C10/Accel</f>
        <v>0</v>
      </c>
      <c r="F10" s="3">
        <f>Dest-B10</f>
        <v>2.0000000000000018E-2</v>
      </c>
      <c r="G10" s="3">
        <f>F10/Accel</f>
        <v>0.28571428571428592</v>
      </c>
      <c r="H10" s="3">
        <f t="shared" si="0"/>
        <v>0.28571428571428592</v>
      </c>
      <c r="I10" s="3">
        <f>ABS(IF(C10&lt;&gt; 0,F10/C10,E10+1))</f>
        <v>1</v>
      </c>
      <c r="J10" s="4">
        <f t="shared" si="1"/>
        <v>0</v>
      </c>
      <c r="K10" s="4" t="e">
        <f t="shared" si="2"/>
        <v>#DIV/0!</v>
      </c>
      <c r="L10" s="4">
        <f t="shared" si="3"/>
        <v>0</v>
      </c>
    </row>
    <row r="11" spans="1:19" x14ac:dyDescent="0.25">
      <c r="A11" s="1">
        <v>9</v>
      </c>
      <c r="B11" s="3">
        <f t="shared" si="4"/>
        <v>0.98</v>
      </c>
      <c r="C11" s="3">
        <f>C10+D10</f>
        <v>2.0000000000000018E-2</v>
      </c>
      <c r="D11" s="3">
        <f>IF(L11&lt;0.333,H11,-H11)*Accel*SIGN(F11)</f>
        <v>2.0000000000000018E-2</v>
      </c>
      <c r="E11" s="3">
        <f>C11/Accel</f>
        <v>0.28571428571428592</v>
      </c>
      <c r="F11" s="3">
        <f>Dest-B11</f>
        <v>2.0000000000000018E-2</v>
      </c>
      <c r="G11" s="3">
        <f>F11/Accel</f>
        <v>0.28571428571428592</v>
      </c>
      <c r="H11" s="3">
        <f t="shared" si="0"/>
        <v>0.28571428571428592</v>
      </c>
      <c r="I11" s="3">
        <f>ABS(IF(C11&lt;&gt; 0,F11/C11,E11+1))</f>
        <v>1</v>
      </c>
      <c r="J11" s="4">
        <f t="shared" si="1"/>
        <v>0.28571428571428592</v>
      </c>
      <c r="K11" s="4">
        <f t="shared" si="2"/>
        <v>3.4999999999999973</v>
      </c>
      <c r="L11" s="4">
        <f t="shared" si="3"/>
        <v>0.22222222222222232</v>
      </c>
    </row>
    <row r="12" spans="1:19" x14ac:dyDescent="0.25">
      <c r="A12" s="1">
        <v>10</v>
      </c>
      <c r="B12" s="3">
        <f t="shared" si="4"/>
        <v>1</v>
      </c>
      <c r="C12" s="3">
        <f>C11+D11</f>
        <v>4.0000000000000036E-2</v>
      </c>
      <c r="D12" s="3">
        <f>IF(L12&lt;0.333,H12,-H12)*Accel*SIGN(F12)</f>
        <v>0</v>
      </c>
      <c r="E12" s="3">
        <f>C12/Accel</f>
        <v>0.57142857142857184</v>
      </c>
      <c r="F12" s="3">
        <f>Dest-B12</f>
        <v>0</v>
      </c>
      <c r="G12" s="3">
        <f>F12/Accel</f>
        <v>0</v>
      </c>
      <c r="H12" s="3">
        <f t="shared" si="0"/>
        <v>0</v>
      </c>
      <c r="I12" s="3">
        <f>ABS(IF(C12&lt;&gt; 0,F12/C12,E12+1))</f>
        <v>0</v>
      </c>
      <c r="J12" s="4" t="e">
        <f t="shared" si="1"/>
        <v>#DIV/0!</v>
      </c>
      <c r="K12" s="4">
        <f t="shared" si="2"/>
        <v>0</v>
      </c>
      <c r="L12" s="4">
        <f t="shared" si="3"/>
        <v>1</v>
      </c>
    </row>
    <row r="13" spans="1:19" x14ac:dyDescent="0.25">
      <c r="A13" s="1">
        <v>11</v>
      </c>
      <c r="B13" s="3">
        <f t="shared" ref="B13:B23" si="5">B12+C12</f>
        <v>1.04</v>
      </c>
      <c r="C13" s="3">
        <f t="shared" ref="C13:C23" si="6">C12+D12</f>
        <v>4.0000000000000036E-2</v>
      </c>
      <c r="D13" s="3">
        <f>IF(L13&lt;0.333,H13,-H13)*Accel*SIGN(F13)</f>
        <v>-4.0000000000000036E-2</v>
      </c>
      <c r="E13" s="3">
        <f>C13/Accel</f>
        <v>0.57142857142857184</v>
      </c>
      <c r="F13" s="3">
        <f>Dest-B13</f>
        <v>-4.0000000000000036E-2</v>
      </c>
      <c r="G13" s="3">
        <f>F13/Accel</f>
        <v>-0.57142857142857184</v>
      </c>
      <c r="H13" s="3">
        <f t="shared" si="0"/>
        <v>-0.57142857142857184</v>
      </c>
      <c r="I13" s="3">
        <f t="shared" ref="I13:I23" si="7">ABS(IF(C13&lt;&gt; 0,F13/C13,E13+1))</f>
        <v>1</v>
      </c>
      <c r="J13" s="4">
        <f t="shared" ref="J13:J23" si="8">E13/I13</f>
        <v>0.57142857142857184</v>
      </c>
      <c r="K13" s="4">
        <f t="shared" si="2"/>
        <v>1.7499999999999987</v>
      </c>
      <c r="L13" s="4">
        <f t="shared" si="3"/>
        <v>0.36363636363636381</v>
      </c>
    </row>
    <row r="14" spans="1:19" x14ac:dyDescent="0.25">
      <c r="A14" s="1">
        <v>12</v>
      </c>
      <c r="B14" s="3">
        <f t="shared" si="5"/>
        <v>1.08</v>
      </c>
      <c r="C14" s="3">
        <f t="shared" si="6"/>
        <v>0</v>
      </c>
      <c r="D14" s="3">
        <f>IF(L14&lt;0.333,H14,-H14)*Accel*SIGN(F14)</f>
        <v>7.0000000000000007E-2</v>
      </c>
      <c r="E14" s="3">
        <f>C14/Accel</f>
        <v>0</v>
      </c>
      <c r="F14" s="3">
        <f>Dest-B14</f>
        <v>-8.0000000000000071E-2</v>
      </c>
      <c r="G14" s="3">
        <f>F14/Accel</f>
        <v>-1.1428571428571437</v>
      </c>
      <c r="H14" s="3">
        <f t="shared" si="0"/>
        <v>-1</v>
      </c>
      <c r="I14" s="3">
        <f t="shared" si="7"/>
        <v>1</v>
      </c>
      <c r="J14" s="4">
        <f t="shared" si="8"/>
        <v>0</v>
      </c>
      <c r="K14" s="4" t="e">
        <f t="shared" si="2"/>
        <v>#DIV/0!</v>
      </c>
      <c r="L14" s="4">
        <f t="shared" si="3"/>
        <v>0</v>
      </c>
    </row>
    <row r="15" spans="1:19" x14ac:dyDescent="0.25">
      <c r="A15" s="1">
        <v>13</v>
      </c>
      <c r="B15" s="3">
        <f t="shared" si="5"/>
        <v>1.08</v>
      </c>
      <c r="C15" s="3">
        <f t="shared" si="6"/>
        <v>7.0000000000000007E-2</v>
      </c>
      <c r="D15" s="3">
        <f>IF(L15&lt;0.333,H15,-H15)*Accel*SIGN(F15)</f>
        <v>-7.0000000000000007E-2</v>
      </c>
      <c r="E15" s="3">
        <f>C15/Accel</f>
        <v>1</v>
      </c>
      <c r="F15" s="3">
        <f>Dest-B15</f>
        <v>-8.0000000000000071E-2</v>
      </c>
      <c r="G15" s="3">
        <f>F15/Accel</f>
        <v>-1.1428571428571437</v>
      </c>
      <c r="H15" s="3">
        <f t="shared" si="0"/>
        <v>-1</v>
      </c>
      <c r="I15" s="3">
        <f t="shared" si="7"/>
        <v>1.1428571428571437</v>
      </c>
      <c r="J15" s="4">
        <f t="shared" si="8"/>
        <v>0.87499999999999933</v>
      </c>
      <c r="K15" s="4">
        <f t="shared" si="2"/>
        <v>1.1428571428571437</v>
      </c>
      <c r="L15" s="4">
        <f t="shared" si="3"/>
        <v>0.46666666666666651</v>
      </c>
    </row>
    <row r="16" spans="1:19" x14ac:dyDescent="0.25">
      <c r="A16" s="1">
        <v>14</v>
      </c>
      <c r="B16" s="3">
        <f t="shared" si="5"/>
        <v>1.1500000000000001</v>
      </c>
      <c r="C16" s="3">
        <f t="shared" si="6"/>
        <v>0</v>
      </c>
      <c r="D16" s="3">
        <f>IF(L16&lt;0.333,H16,-H16)*Accel*SIGN(F16)</f>
        <v>7.0000000000000007E-2</v>
      </c>
      <c r="E16" s="3">
        <f>C16/Accel</f>
        <v>0</v>
      </c>
      <c r="F16" s="3">
        <f>Dest-B16</f>
        <v>-0.15000000000000013</v>
      </c>
      <c r="G16" s="3">
        <f>F16/Accel</f>
        <v>-2.1428571428571446</v>
      </c>
      <c r="H16" s="3">
        <f t="shared" si="0"/>
        <v>-1</v>
      </c>
      <c r="I16" s="3">
        <f t="shared" si="7"/>
        <v>1</v>
      </c>
      <c r="J16" s="4">
        <f t="shared" si="8"/>
        <v>0</v>
      </c>
      <c r="K16" s="4" t="e">
        <f t="shared" si="2"/>
        <v>#DIV/0!</v>
      </c>
      <c r="L16" s="4">
        <f t="shared" si="3"/>
        <v>0</v>
      </c>
    </row>
    <row r="17" spans="1:12" x14ac:dyDescent="0.25">
      <c r="A17" s="1">
        <v>15</v>
      </c>
      <c r="B17" s="3">
        <f t="shared" si="5"/>
        <v>1.1500000000000001</v>
      </c>
      <c r="C17" s="3">
        <f t="shared" si="6"/>
        <v>7.0000000000000007E-2</v>
      </c>
      <c r="D17" s="3">
        <f>IF(L17&lt;0.333,H17,-H17)*Accel*SIGN(F17)</f>
        <v>7.0000000000000007E-2</v>
      </c>
      <c r="E17" s="3">
        <f>C17/Accel</f>
        <v>1</v>
      </c>
      <c r="F17" s="3">
        <f>Dest-B17</f>
        <v>-0.15000000000000013</v>
      </c>
      <c r="G17" s="3">
        <f>F17/Accel</f>
        <v>-2.1428571428571446</v>
      </c>
      <c r="H17" s="3">
        <f t="shared" si="0"/>
        <v>-1</v>
      </c>
      <c r="I17" s="3">
        <f t="shared" si="7"/>
        <v>2.1428571428571446</v>
      </c>
      <c r="J17" s="4">
        <f t="shared" si="8"/>
        <v>0.46666666666666629</v>
      </c>
      <c r="K17" s="4">
        <f t="shared" si="2"/>
        <v>2.1428571428571446</v>
      </c>
      <c r="L17" s="4">
        <f t="shared" si="3"/>
        <v>0.31818181818181801</v>
      </c>
    </row>
    <row r="18" spans="1:12" x14ac:dyDescent="0.25">
      <c r="A18" s="1">
        <v>16</v>
      </c>
      <c r="B18" s="3">
        <f t="shared" si="5"/>
        <v>1.2200000000000002</v>
      </c>
      <c r="C18" s="3">
        <f t="shared" si="6"/>
        <v>0.14000000000000001</v>
      </c>
      <c r="D18" s="3">
        <f>IF(L18&lt;0.333,H18,-H18)*Accel*SIGN(F18)</f>
        <v>-7.0000000000000007E-2</v>
      </c>
      <c r="E18" s="3">
        <f>C18/Accel</f>
        <v>2</v>
      </c>
      <c r="F18" s="3">
        <f>Dest-B18</f>
        <v>-0.2200000000000002</v>
      </c>
      <c r="G18" s="3">
        <f>F18/Accel</f>
        <v>-3.1428571428571455</v>
      </c>
      <c r="H18" s="3">
        <f t="shared" si="0"/>
        <v>-1</v>
      </c>
      <c r="I18" s="3">
        <f t="shared" si="7"/>
        <v>1.5714285714285727</v>
      </c>
      <c r="J18" s="4">
        <f t="shared" si="8"/>
        <v>1.2727272727272716</v>
      </c>
      <c r="K18" s="4">
        <f t="shared" si="2"/>
        <v>0.78571428571428636</v>
      </c>
      <c r="L18" s="4">
        <f t="shared" si="3"/>
        <v>0.55999999999999972</v>
      </c>
    </row>
    <row r="19" spans="1:12" x14ac:dyDescent="0.25">
      <c r="A19" s="1">
        <v>17</v>
      </c>
      <c r="B19" s="3">
        <f t="shared" si="5"/>
        <v>1.3600000000000003</v>
      </c>
      <c r="C19" s="3">
        <f t="shared" si="6"/>
        <v>7.0000000000000007E-2</v>
      </c>
      <c r="D19" s="3">
        <f>IF(L19&lt;0.333,H19,-H19)*Accel*SIGN(F19)</f>
        <v>7.0000000000000007E-2</v>
      </c>
      <c r="E19" s="3">
        <f>C19/Accel</f>
        <v>1</v>
      </c>
      <c r="F19" s="3">
        <f>Dest-B19</f>
        <v>-0.36000000000000032</v>
      </c>
      <c r="G19" s="3">
        <f>F19/Accel</f>
        <v>-5.1428571428571468</v>
      </c>
      <c r="H19" s="3">
        <f t="shared" si="0"/>
        <v>-1</v>
      </c>
      <c r="I19" s="3">
        <f t="shared" si="7"/>
        <v>5.1428571428571468</v>
      </c>
      <c r="J19" s="4">
        <f t="shared" si="8"/>
        <v>0.19444444444444431</v>
      </c>
      <c r="K19" s="4">
        <f t="shared" si="2"/>
        <v>5.1428571428571468</v>
      </c>
      <c r="L19" s="4">
        <f t="shared" si="3"/>
        <v>0.16279069767441851</v>
      </c>
    </row>
    <row r="20" spans="1:12" x14ac:dyDescent="0.25">
      <c r="A20" s="1">
        <v>18</v>
      </c>
      <c r="B20" s="3">
        <f t="shared" si="5"/>
        <v>1.4300000000000004</v>
      </c>
      <c r="C20" s="3">
        <f t="shared" si="6"/>
        <v>0.14000000000000001</v>
      </c>
      <c r="D20" s="3">
        <f>IF(L20&lt;0.333,H20,-H20)*Accel*SIGN(F20)</f>
        <v>-7.0000000000000007E-2</v>
      </c>
      <c r="E20" s="3">
        <f>C20/Accel</f>
        <v>2</v>
      </c>
      <c r="F20" s="3">
        <f>Dest-B20</f>
        <v>-0.43000000000000038</v>
      </c>
      <c r="G20" s="3">
        <f>F20/Accel</f>
        <v>-6.1428571428571477</v>
      </c>
      <c r="H20" s="3">
        <f t="shared" si="0"/>
        <v>-1</v>
      </c>
      <c r="I20" s="3">
        <f t="shared" si="7"/>
        <v>3.0714285714285738</v>
      </c>
      <c r="J20" s="4">
        <f t="shared" si="8"/>
        <v>0.65116279069767391</v>
      </c>
      <c r="K20" s="4">
        <f t="shared" si="2"/>
        <v>1.5357142857142869</v>
      </c>
      <c r="L20" s="4">
        <f t="shared" si="3"/>
        <v>0.3943661971830984</v>
      </c>
    </row>
    <row r="21" spans="1:12" x14ac:dyDescent="0.25">
      <c r="A21" s="1">
        <v>19</v>
      </c>
      <c r="B21" s="3">
        <f t="shared" si="5"/>
        <v>1.5700000000000003</v>
      </c>
      <c r="C21" s="3">
        <f t="shared" si="6"/>
        <v>7.0000000000000007E-2</v>
      </c>
      <c r="D21" s="3">
        <f>IF(L21&lt;0.333,H21,-H21)*Accel*SIGN(F21)</f>
        <v>7.0000000000000007E-2</v>
      </c>
      <c r="E21" s="3">
        <f>C21/Accel</f>
        <v>1</v>
      </c>
      <c r="F21" s="3">
        <f>Dest-B21</f>
        <v>-0.57000000000000028</v>
      </c>
      <c r="G21" s="3">
        <f>F21/Accel</f>
        <v>-8.1428571428571459</v>
      </c>
      <c r="H21" s="3">
        <f t="shared" si="0"/>
        <v>-1</v>
      </c>
      <c r="I21" s="3">
        <f t="shared" si="7"/>
        <v>8.1428571428571459</v>
      </c>
      <c r="J21" s="4">
        <f t="shared" si="8"/>
        <v>0.1228070175438596</v>
      </c>
      <c r="K21" s="4">
        <f t="shared" si="2"/>
        <v>8.1428571428571459</v>
      </c>
      <c r="L21" s="4">
        <f t="shared" si="3"/>
        <v>0.10937499999999996</v>
      </c>
    </row>
    <row r="22" spans="1:12" x14ac:dyDescent="0.25">
      <c r="A22" s="1">
        <v>20</v>
      </c>
      <c r="B22" s="3">
        <f t="shared" si="5"/>
        <v>1.6400000000000003</v>
      </c>
      <c r="C22" s="3">
        <f t="shared" si="6"/>
        <v>0.14000000000000001</v>
      </c>
      <c r="D22" s="3">
        <f>IF(L22&lt;0.333,H22,-H22)*Accel*SIGN(F22)</f>
        <v>7.0000000000000007E-2</v>
      </c>
      <c r="E22" s="3">
        <f>C22/Accel</f>
        <v>2</v>
      </c>
      <c r="F22" s="3">
        <f>Dest-B22</f>
        <v>-0.64000000000000035</v>
      </c>
      <c r="G22" s="3">
        <f>F22/Accel</f>
        <v>-9.1428571428571477</v>
      </c>
      <c r="H22" s="3">
        <f t="shared" si="0"/>
        <v>-1</v>
      </c>
      <c r="I22" s="3">
        <f t="shared" si="7"/>
        <v>4.5714285714285738</v>
      </c>
      <c r="J22" s="4">
        <f t="shared" si="8"/>
        <v>0.43749999999999978</v>
      </c>
      <c r="K22" s="4">
        <f t="shared" si="2"/>
        <v>2.2857142857142869</v>
      </c>
      <c r="L22" s="4">
        <f t="shared" si="3"/>
        <v>0.30434782608695643</v>
      </c>
    </row>
    <row r="23" spans="1:12" x14ac:dyDescent="0.25">
      <c r="A23" s="1">
        <v>21</v>
      </c>
      <c r="B23" s="3">
        <f t="shared" si="5"/>
        <v>1.7800000000000002</v>
      </c>
      <c r="C23" s="3">
        <f t="shared" si="6"/>
        <v>0.21000000000000002</v>
      </c>
      <c r="D23" s="3">
        <f>IF(L23&lt;0.333,H23,-H23)*Accel*SIGN(F23)</f>
        <v>-7.0000000000000007E-2</v>
      </c>
      <c r="E23" s="3">
        <f>C23/Accel</f>
        <v>3</v>
      </c>
      <c r="F23" s="3">
        <f>Dest-B23</f>
        <v>-0.78000000000000025</v>
      </c>
      <c r="G23" s="3">
        <f>F23/Accel</f>
        <v>-11.142857142857146</v>
      </c>
      <c r="H23" s="3">
        <f t="shared" si="0"/>
        <v>-1</v>
      </c>
      <c r="I23" s="3">
        <f t="shared" si="7"/>
        <v>3.7142857142857153</v>
      </c>
      <c r="J23" s="4">
        <f t="shared" si="8"/>
        <v>0.80769230769230749</v>
      </c>
      <c r="K23" s="4">
        <f t="shared" si="2"/>
        <v>1.2380952380952384</v>
      </c>
      <c r="L23" s="4">
        <f t="shared" si="3"/>
        <v>0.4468085106382978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Accel</vt:lpstr>
      <vt:lpstr>Dest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Bretton Wade</dc:creator>
  <cp:lastModifiedBy>Bretton Wade</cp:lastModifiedBy>
  <dcterms:created xsi:type="dcterms:W3CDTF">2015-03-04T00:29:28Z</dcterms:created>
  <dcterms:modified xsi:type="dcterms:W3CDTF">2015-03-04T08:43:53Z</dcterms:modified>
</cp:coreProperties>
</file>