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brah\Documents\Universidad\Metaheurísticas\Practica1_Metaheuristicas\"/>
    </mc:Choice>
  </mc:AlternateContent>
  <xr:revisionPtr revIDLastSave="0" documentId="13_ncr:1_{DF367680-B4C0-4832-BDA9-A740E0DA964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NBZwG0+XA+N2teRsoyt1N8fl1JH3Fu/a43D49Gn8P8A="/>
    </ext>
  </extLst>
</workbook>
</file>

<file path=xl/calcChain.xml><?xml version="1.0" encoding="utf-8"?>
<calcChain xmlns="http://schemas.openxmlformats.org/spreadsheetml/2006/main">
  <c r="D44" i="1" l="1"/>
  <c r="E44" i="1"/>
  <c r="F44" i="1"/>
  <c r="G44" i="1"/>
  <c r="H44" i="1"/>
  <c r="I44" i="1"/>
  <c r="J44" i="1"/>
  <c r="K44" i="1"/>
  <c r="D45" i="1"/>
  <c r="E45" i="1"/>
  <c r="F45" i="1"/>
  <c r="G45" i="1"/>
  <c r="H45" i="1"/>
  <c r="I45" i="1"/>
  <c r="J45" i="1"/>
  <c r="K45" i="1"/>
  <c r="C45" i="1"/>
  <c r="B45" i="1"/>
  <c r="C44" i="1"/>
  <c r="B44" i="1"/>
  <c r="K29" i="1"/>
  <c r="J29" i="1"/>
  <c r="I29" i="1"/>
  <c r="H29" i="1"/>
  <c r="G29" i="1"/>
  <c r="F29" i="1"/>
  <c r="E29" i="1"/>
  <c r="D29" i="1"/>
  <c r="C29" i="1"/>
  <c r="B29" i="1"/>
  <c r="K28" i="1"/>
  <c r="K62" i="1" s="1"/>
  <c r="J28" i="1"/>
  <c r="J62" i="1" s="1"/>
  <c r="I28" i="1"/>
  <c r="I62" i="1" s="1"/>
  <c r="H28" i="1"/>
  <c r="H62" i="1" s="1"/>
  <c r="G28" i="1"/>
  <c r="G62" i="1" s="1"/>
  <c r="F28" i="1"/>
  <c r="F62" i="1" s="1"/>
  <c r="E28" i="1"/>
  <c r="E62" i="1" s="1"/>
  <c r="D28" i="1"/>
  <c r="D62" i="1" s="1"/>
  <c r="C28" i="1"/>
  <c r="C62" i="1" s="1"/>
  <c r="B28" i="1"/>
  <c r="B62" i="1" s="1"/>
  <c r="D12" i="1"/>
  <c r="B12" i="1"/>
  <c r="E12" i="1"/>
  <c r="F12" i="1"/>
  <c r="G12" i="1"/>
  <c r="H12" i="1"/>
  <c r="I12" i="1"/>
  <c r="J12" i="1"/>
  <c r="K12" i="1"/>
  <c r="D13" i="1"/>
  <c r="E13" i="1"/>
  <c r="F13" i="1"/>
  <c r="G13" i="1"/>
  <c r="H13" i="1"/>
  <c r="I13" i="1"/>
  <c r="J13" i="1"/>
  <c r="K13" i="1"/>
  <c r="B13" i="1"/>
  <c r="M62" i="1" l="1"/>
  <c r="L62" i="1"/>
  <c r="D61" i="1"/>
  <c r="F61" i="1"/>
  <c r="H61" i="1"/>
  <c r="J61" i="1"/>
  <c r="K61" i="1"/>
  <c r="E61" i="1"/>
  <c r="G61" i="1"/>
  <c r="I61" i="1"/>
  <c r="B61" i="1"/>
  <c r="C13" i="1"/>
  <c r="C12" i="1"/>
  <c r="C61" i="1" s="1"/>
  <c r="M61" i="1" l="1"/>
  <c r="L61" i="1"/>
</calcChain>
</file>

<file path=xl/sharedStrings.xml><?xml version="1.0" encoding="utf-8"?>
<sst xmlns="http://schemas.openxmlformats.org/spreadsheetml/2006/main" count="121" uniqueCount="25">
  <si>
    <t>Tamaño</t>
  </si>
  <si>
    <t>Sol</t>
  </si>
  <si>
    <t>Time</t>
  </si>
  <si>
    <t>Media</t>
  </si>
  <si>
    <t>BL</t>
  </si>
  <si>
    <t>Ejecución 1</t>
  </si>
  <si>
    <t>Ejecución 2</t>
  </si>
  <si>
    <t>Ejecución 3</t>
  </si>
  <si>
    <t>Ejecución 4</t>
  </si>
  <si>
    <t>Ejecución 5</t>
  </si>
  <si>
    <t>Desv. típica</t>
  </si>
  <si>
    <t>MEDIA</t>
  </si>
  <si>
    <t>C</t>
  </si>
  <si>
    <t>Greedy</t>
  </si>
  <si>
    <t>TABU</t>
  </si>
  <si>
    <t>MA</t>
  </si>
  <si>
    <t>A280</t>
  </si>
  <si>
    <t>CH130</t>
  </si>
  <si>
    <t>PR144</t>
  </si>
  <si>
    <t>D18512</t>
  </si>
  <si>
    <t>U1060</t>
  </si>
  <si>
    <t>Mínimo encontrado</t>
  </si>
  <si>
    <t>Desv</t>
  </si>
  <si>
    <t>BLocal</t>
  </si>
  <si>
    <t>Tabú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</si>
</sst>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5">
    <font>
      <sz val="11"/>
      <color rgb="FF000000"/>
      <name val="Calibri"/>
      <scheme val="minor"/>
    </font>
    <font>
      <sz val="11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2"/>
      <color rgb="FF000000"/>
      <name val="Times New Roman"/>
    </font>
    <font>
      <b/>
      <i/>
      <sz val="12"/>
      <color rgb="FF000000"/>
      <name val="Times New Roman"/>
    </font>
    <font>
      <sz val="12"/>
      <color rgb="FF000000"/>
      <name val="Times New Roman"/>
    </font>
    <font>
      <b/>
      <sz val="20"/>
      <color rgb="FF980000"/>
      <name val="Calibri"/>
      <scheme val="minor"/>
    </font>
    <font>
      <sz val="20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u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BACC6"/>
        <bgColor rgb="FF4BACC6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9BBB59"/>
        <bgColor rgb="FF9BBB59"/>
      </patternFill>
    </fill>
  </fills>
  <borders count="54">
    <border>
      <left/>
      <right/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double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double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double">
        <color rgb="FF000000"/>
      </right>
      <top style="thick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double">
        <color rgb="FF000000"/>
      </left>
      <right style="medium">
        <color rgb="FF000000"/>
      </right>
      <top/>
      <bottom/>
      <diagonal/>
    </border>
    <border>
      <left/>
      <right style="double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double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double">
        <color rgb="FF000000"/>
      </bottom>
      <diagonal/>
    </border>
    <border>
      <left/>
      <right style="thick">
        <color rgb="FF000000"/>
      </right>
      <top/>
      <bottom style="double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double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rgb="FF000000"/>
      </top>
      <bottom style="medium">
        <color rgb="FF000000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rgb="FF000000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double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3" borderId="7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right" vertical="center"/>
    </xf>
    <xf numFmtId="0" fontId="2" fillId="3" borderId="8" xfId="0" applyFont="1" applyFill="1" applyBorder="1" applyAlignment="1">
      <alignment horizontal="left" vertical="center"/>
    </xf>
    <xf numFmtId="0" fontId="5" fillId="0" borderId="18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4" fillId="0" borderId="19" xfId="0" applyFont="1" applyBorder="1" applyAlignment="1">
      <alignment horizontal="center" vertical="top" wrapText="1"/>
    </xf>
    <xf numFmtId="0" fontId="4" fillId="0" borderId="20" xfId="0" applyFont="1" applyBorder="1" applyAlignment="1">
      <alignment horizontal="center" vertical="top" wrapText="1"/>
    </xf>
    <xf numFmtId="2" fontId="6" fillId="4" borderId="21" xfId="0" applyNumberFormat="1" applyFont="1" applyFill="1" applyBorder="1" applyAlignment="1">
      <alignment horizontal="center" vertical="top" wrapText="1"/>
    </xf>
    <xf numFmtId="2" fontId="6" fillId="4" borderId="23" xfId="0" applyNumberFormat="1" applyFont="1" applyFill="1" applyBorder="1" applyAlignment="1">
      <alignment horizontal="center" vertical="top" wrapText="1"/>
    </xf>
    <xf numFmtId="2" fontId="6" fillId="4" borderId="24" xfId="0" applyNumberFormat="1" applyFont="1" applyFill="1" applyBorder="1" applyAlignment="1">
      <alignment horizontal="center" vertical="top" wrapText="1"/>
    </xf>
    <xf numFmtId="0" fontId="4" fillId="0" borderId="25" xfId="0" applyFont="1" applyBorder="1" applyAlignment="1">
      <alignment horizontal="center" vertical="top" wrapText="1"/>
    </xf>
    <xf numFmtId="0" fontId="4" fillId="0" borderId="26" xfId="0" applyFont="1" applyBorder="1" applyAlignment="1">
      <alignment horizontal="center" vertical="top" wrapText="1"/>
    </xf>
    <xf numFmtId="2" fontId="6" fillId="4" borderId="27" xfId="0" applyNumberFormat="1" applyFont="1" applyFill="1" applyBorder="1" applyAlignment="1">
      <alignment horizontal="center" vertical="top" wrapText="1"/>
    </xf>
    <xf numFmtId="2" fontId="6" fillId="4" borderId="29" xfId="0" applyNumberFormat="1" applyFont="1" applyFill="1" applyBorder="1" applyAlignment="1">
      <alignment horizontal="center" vertical="top" wrapText="1"/>
    </xf>
    <xf numFmtId="2" fontId="6" fillId="4" borderId="30" xfId="0" applyNumberFormat="1" applyFont="1" applyFill="1" applyBorder="1" applyAlignment="1">
      <alignment horizontal="center" vertical="top" wrapText="1"/>
    </xf>
    <xf numFmtId="0" fontId="4" fillId="0" borderId="31" xfId="0" applyFont="1" applyBorder="1" applyAlignment="1">
      <alignment horizontal="center" vertical="top" wrapText="1"/>
    </xf>
    <xf numFmtId="10" fontId="6" fillId="0" borderId="32" xfId="0" applyNumberFormat="1" applyFont="1" applyBorder="1" applyAlignment="1">
      <alignment horizontal="center" vertical="top" wrapText="1"/>
    </xf>
    <xf numFmtId="2" fontId="6" fillId="0" borderId="32" xfId="0" applyNumberFormat="1" applyFont="1" applyBorder="1" applyAlignment="1">
      <alignment horizontal="center" vertical="top" wrapText="1"/>
    </xf>
    <xf numFmtId="2" fontId="6" fillId="0" borderId="33" xfId="0" applyNumberFormat="1" applyFont="1" applyBorder="1" applyAlignment="1">
      <alignment horizontal="center" vertical="top" wrapText="1"/>
    </xf>
    <xf numFmtId="0" fontId="7" fillId="0" borderId="0" xfId="0" applyFont="1"/>
    <xf numFmtId="0" fontId="5" fillId="5" borderId="35" xfId="0" applyFont="1" applyFill="1" applyBorder="1" applyAlignment="1">
      <alignment horizontal="center" vertical="top" wrapText="1"/>
    </xf>
    <xf numFmtId="0" fontId="4" fillId="5" borderId="36" xfId="0" applyFont="1" applyFill="1" applyBorder="1" applyAlignment="1">
      <alignment horizontal="center" vertical="top" wrapText="1"/>
    </xf>
    <xf numFmtId="0" fontId="4" fillId="0" borderId="37" xfId="0" applyFont="1" applyBorder="1" applyAlignment="1">
      <alignment horizontal="center" vertical="top" wrapText="1"/>
    </xf>
    <xf numFmtId="2" fontId="6" fillId="5" borderId="38" xfId="0" applyNumberFormat="1" applyFont="1" applyFill="1" applyBorder="1" applyAlignment="1">
      <alignment horizontal="center" vertical="top" wrapText="1"/>
    </xf>
    <xf numFmtId="2" fontId="6" fillId="5" borderId="39" xfId="0" applyNumberFormat="1" applyFont="1" applyFill="1" applyBorder="1" applyAlignment="1">
      <alignment horizontal="center" vertical="top" wrapText="1"/>
    </xf>
    <xf numFmtId="0" fontId="4" fillId="0" borderId="40" xfId="0" applyFont="1" applyBorder="1" applyAlignment="1">
      <alignment horizontal="center" vertical="top" wrapText="1"/>
    </xf>
    <xf numFmtId="2" fontId="6" fillId="0" borderId="41" xfId="0" applyNumberFormat="1" applyFont="1" applyBorder="1" applyAlignment="1">
      <alignment horizontal="center" vertical="top" wrapText="1"/>
    </xf>
    <xf numFmtId="0" fontId="12" fillId="0" borderId="18" xfId="0" applyFont="1" applyBorder="1" applyAlignment="1">
      <alignment horizontal="center" vertical="top" wrapText="1"/>
    </xf>
    <xf numFmtId="0" fontId="4" fillId="0" borderId="42" xfId="0" applyFont="1" applyBorder="1" applyAlignment="1">
      <alignment horizontal="center" vertical="top" wrapText="1"/>
    </xf>
    <xf numFmtId="0" fontId="5" fillId="0" borderId="43" xfId="0" applyFont="1" applyBorder="1" applyAlignment="1">
      <alignment horizontal="center" vertical="top" wrapText="1"/>
    </xf>
    <xf numFmtId="2" fontId="6" fillId="4" borderId="47" xfId="0" applyNumberFormat="1" applyFont="1" applyFill="1" applyBorder="1" applyAlignment="1">
      <alignment horizontal="center" vertical="top" wrapText="1"/>
    </xf>
    <xf numFmtId="2" fontId="6" fillId="4" borderId="49" xfId="0" applyNumberFormat="1" applyFont="1" applyFill="1" applyBorder="1" applyAlignment="1">
      <alignment horizontal="center" vertical="top" wrapText="1"/>
    </xf>
    <xf numFmtId="2" fontId="6" fillId="4" borderId="51" xfId="0" applyNumberFormat="1" applyFont="1" applyFill="1" applyBorder="1" applyAlignment="1">
      <alignment horizontal="center" vertical="top" wrapText="1"/>
    </xf>
    <xf numFmtId="2" fontId="13" fillId="4" borderId="24" xfId="0" applyNumberFormat="1" applyFont="1" applyFill="1" applyBorder="1" applyAlignment="1">
      <alignment horizontal="center" vertical="top" wrapText="1"/>
    </xf>
    <xf numFmtId="0" fontId="14" fillId="0" borderId="0" xfId="0" applyFont="1"/>
    <xf numFmtId="0" fontId="0" fillId="0" borderId="0" xfId="0"/>
    <xf numFmtId="164" fontId="6" fillId="4" borderId="22" xfId="0" applyNumberFormat="1" applyFont="1" applyFill="1" applyBorder="1" applyAlignment="1">
      <alignment horizontal="center" vertical="top" wrapText="1"/>
    </xf>
    <xf numFmtId="164" fontId="6" fillId="4" borderId="28" xfId="0" applyNumberFormat="1" applyFont="1" applyFill="1" applyBorder="1" applyAlignment="1">
      <alignment horizontal="center" vertical="top" wrapText="1"/>
    </xf>
    <xf numFmtId="164" fontId="6" fillId="4" borderId="30" xfId="0" applyNumberFormat="1" applyFont="1" applyFill="1" applyBorder="1" applyAlignment="1">
      <alignment horizontal="center" vertical="top" wrapText="1"/>
    </xf>
    <xf numFmtId="164" fontId="6" fillId="4" borderId="24" xfId="0" applyNumberFormat="1" applyFont="1" applyFill="1" applyBorder="1" applyAlignment="1">
      <alignment horizontal="center" vertical="top" wrapText="1"/>
    </xf>
    <xf numFmtId="164" fontId="6" fillId="4" borderId="44" xfId="0" applyNumberFormat="1" applyFont="1" applyFill="1" applyBorder="1" applyAlignment="1">
      <alignment horizontal="center" vertical="top" wrapText="1"/>
    </xf>
    <xf numFmtId="164" fontId="6" fillId="4" borderId="45" xfId="0" applyNumberFormat="1" applyFont="1" applyFill="1" applyBorder="1" applyAlignment="1">
      <alignment horizontal="center" vertical="top" wrapText="1"/>
    </xf>
    <xf numFmtId="164" fontId="13" fillId="4" borderId="45" xfId="0" applyNumberFormat="1" applyFont="1" applyFill="1" applyBorder="1" applyAlignment="1">
      <alignment horizontal="center" vertical="top" wrapText="1"/>
    </xf>
    <xf numFmtId="164" fontId="6" fillId="4" borderId="46" xfId="0" applyNumberFormat="1" applyFont="1" applyFill="1" applyBorder="1" applyAlignment="1">
      <alignment horizontal="center" vertical="top" wrapText="1"/>
    </xf>
    <xf numFmtId="164" fontId="6" fillId="4" borderId="48" xfId="0" applyNumberFormat="1" applyFont="1" applyFill="1" applyBorder="1" applyAlignment="1">
      <alignment horizontal="center" vertical="top" wrapText="1"/>
    </xf>
    <xf numFmtId="164" fontId="13" fillId="4" borderId="50" xfId="0" applyNumberFormat="1" applyFont="1" applyFill="1" applyBorder="1" applyAlignment="1">
      <alignment horizontal="center" vertical="top" wrapText="1"/>
    </xf>
    <xf numFmtId="164" fontId="6" fillId="4" borderId="50" xfId="0" applyNumberFormat="1" applyFont="1" applyFill="1" applyBorder="1" applyAlignment="1">
      <alignment horizontal="center" vertical="top" wrapText="1"/>
    </xf>
    <xf numFmtId="164" fontId="6" fillId="4" borderId="52" xfId="0" applyNumberFormat="1" applyFont="1" applyFill="1" applyBorder="1" applyAlignment="1">
      <alignment horizontal="center" vertical="top" wrapText="1"/>
    </xf>
    <xf numFmtId="164" fontId="0" fillId="0" borderId="0" xfId="0" applyNumberFormat="1"/>
    <xf numFmtId="164" fontId="6" fillId="0" borderId="33" xfId="0" applyNumberFormat="1" applyFont="1" applyBorder="1" applyAlignment="1">
      <alignment horizontal="center" vertical="top" wrapText="1"/>
    </xf>
    <xf numFmtId="164" fontId="6" fillId="5" borderId="38" xfId="0" applyNumberFormat="1" applyFont="1" applyFill="1" applyBorder="1" applyAlignment="1">
      <alignment horizontal="center" vertical="top" wrapText="1"/>
    </xf>
    <xf numFmtId="0" fontId="0" fillId="0" borderId="0" xfId="0"/>
    <xf numFmtId="2" fontId="13" fillId="0" borderId="32" xfId="0" applyNumberFormat="1" applyFont="1" applyBorder="1" applyAlignment="1">
      <alignment horizontal="center" vertical="top" wrapText="1"/>
    </xf>
    <xf numFmtId="0" fontId="10" fillId="3" borderId="9" xfId="0" applyFont="1" applyFill="1" applyBorder="1" applyAlignment="1">
      <alignment horizontal="left" vertical="center" wrapText="1"/>
    </xf>
    <xf numFmtId="0" fontId="1" fillId="0" borderId="11" xfId="0" applyFont="1" applyBorder="1"/>
    <xf numFmtId="0" fontId="3" fillId="3" borderId="10" xfId="0" applyFont="1" applyFill="1" applyBorder="1" applyAlignment="1">
      <alignment horizontal="right" vertical="center"/>
    </xf>
    <xf numFmtId="0" fontId="1" fillId="0" borderId="12" xfId="0" applyFont="1" applyBorder="1"/>
    <xf numFmtId="0" fontId="4" fillId="0" borderId="13" xfId="0" applyFont="1" applyBorder="1" applyAlignment="1">
      <alignment horizontal="center" vertical="top" wrapText="1"/>
    </xf>
    <xf numFmtId="0" fontId="1" fillId="0" borderId="14" xfId="0" applyFont="1" applyBorder="1"/>
    <xf numFmtId="0" fontId="4" fillId="0" borderId="15" xfId="0" applyFont="1" applyBorder="1" applyAlignment="1">
      <alignment horizontal="center" vertical="top" wrapText="1"/>
    </xf>
    <xf numFmtId="0" fontId="1" fillId="0" borderId="16" xfId="0" applyFont="1" applyBorder="1"/>
    <xf numFmtId="0" fontId="4" fillId="0" borderId="17" xfId="0" applyFont="1" applyBorder="1" applyAlignment="1">
      <alignment horizontal="center" vertical="top" wrapText="1"/>
    </xf>
    <xf numFmtId="0" fontId="11" fillId="0" borderId="15" xfId="0" applyFont="1" applyBorder="1" applyAlignment="1">
      <alignment horizontal="center" vertical="top" wrapText="1"/>
    </xf>
    <xf numFmtId="0" fontId="4" fillId="5" borderId="13" xfId="0" applyFont="1" applyFill="1" applyBorder="1" applyAlignment="1">
      <alignment horizontal="center" vertical="top" wrapText="1"/>
    </xf>
    <xf numFmtId="0" fontId="1" fillId="0" borderId="34" xfId="0" applyFont="1" applyBorder="1"/>
    <xf numFmtId="0" fontId="9" fillId="0" borderId="0" xfId="0" applyFont="1"/>
    <xf numFmtId="0" fontId="0" fillId="0" borderId="0" xfId="0"/>
    <xf numFmtId="0" fontId="8" fillId="2" borderId="6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0" borderId="4" xfId="0" applyFont="1" applyBorder="1"/>
    <xf numFmtId="0" fontId="6" fillId="0" borderId="2" xfId="0" applyFont="1" applyBorder="1" applyAlignment="1">
      <alignment horizontal="center" vertical="top" wrapText="1"/>
    </xf>
    <xf numFmtId="0" fontId="11" fillId="0" borderId="13" xfId="0" applyFont="1" applyBorder="1" applyAlignment="1">
      <alignment horizontal="center" vertical="top" wrapText="1"/>
    </xf>
    <xf numFmtId="0" fontId="11" fillId="0" borderId="17" xfId="0" applyFont="1" applyBorder="1" applyAlignment="1">
      <alignment horizontal="center" vertical="top" wrapText="1"/>
    </xf>
    <xf numFmtId="0" fontId="11" fillId="0" borderId="53" xfId="0" applyFont="1" applyBorder="1" applyAlignment="1">
      <alignment horizontal="center" vertical="top" wrapText="1"/>
    </xf>
    <xf numFmtId="0" fontId="11" fillId="0" borderId="14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11" fillId="0" borderId="34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9"/>
  <sheetViews>
    <sheetView tabSelected="1" topLeftCell="A21" zoomScale="115" zoomScaleNormal="115" workbookViewId="0">
      <selection activeCell="B23" sqref="B23:K27"/>
    </sheetView>
  </sheetViews>
  <sheetFormatPr baseColWidth="10" defaultColWidth="14.44140625" defaultRowHeight="15" customHeight="1"/>
  <cols>
    <col min="1" max="1" width="16.88671875" customWidth="1"/>
    <col min="2" max="2" width="12.44140625" customWidth="1"/>
    <col min="3" max="3" width="11.5546875" customWidth="1"/>
    <col min="4" max="4" width="12.44140625" customWidth="1"/>
    <col min="5" max="5" width="11.5546875" customWidth="1"/>
    <col min="6" max="6" width="14.33203125" customWidth="1"/>
    <col min="7" max="7" width="11.5546875" customWidth="1"/>
    <col min="8" max="8" width="12.44140625" customWidth="1"/>
    <col min="9" max="9" width="11.44140625" customWidth="1"/>
    <col min="10" max="10" width="13.6640625" customWidth="1"/>
    <col min="11" max="11" width="11.5546875" customWidth="1"/>
    <col min="12" max="12" width="10.44140625" customWidth="1"/>
    <col min="13" max="13" width="11.109375" customWidth="1"/>
    <col min="14" max="28" width="10.44140625" customWidth="1"/>
  </cols>
  <sheetData>
    <row r="1" spans="1:15" ht="24" thickBot="1">
      <c r="B1" s="66" t="s">
        <v>16</v>
      </c>
      <c r="C1" s="67"/>
      <c r="D1" s="66" t="s">
        <v>17</v>
      </c>
      <c r="E1" s="67"/>
      <c r="F1" s="66" t="s">
        <v>19</v>
      </c>
      <c r="G1" s="67"/>
      <c r="H1" s="66" t="s">
        <v>18</v>
      </c>
      <c r="I1" s="67"/>
      <c r="J1" s="66" t="s">
        <v>20</v>
      </c>
      <c r="K1" s="67"/>
    </row>
    <row r="2" spans="1:15" ht="13.5" customHeight="1">
      <c r="A2" s="68" t="s">
        <v>13</v>
      </c>
      <c r="B2" s="1" t="s">
        <v>0</v>
      </c>
      <c r="C2" s="2">
        <v>280</v>
      </c>
      <c r="D2" s="3" t="s">
        <v>0</v>
      </c>
      <c r="E2" s="2">
        <v>130</v>
      </c>
      <c r="F2" s="3" t="s">
        <v>0</v>
      </c>
      <c r="G2" s="2">
        <v>18512</v>
      </c>
      <c r="H2" s="3" t="s">
        <v>0</v>
      </c>
      <c r="I2" s="2">
        <v>144</v>
      </c>
      <c r="J2" s="3" t="s">
        <v>0</v>
      </c>
      <c r="K2" s="2">
        <v>1060</v>
      </c>
    </row>
    <row r="3" spans="1:15" ht="15" customHeight="1">
      <c r="A3" s="69"/>
      <c r="B3" s="54" t="s">
        <v>21</v>
      </c>
      <c r="C3" s="56">
        <v>2579</v>
      </c>
      <c r="D3" s="54" t="s">
        <v>21</v>
      </c>
      <c r="E3" s="56">
        <v>6110</v>
      </c>
      <c r="F3" s="54" t="s">
        <v>21</v>
      </c>
      <c r="G3" s="56">
        <v>645238</v>
      </c>
      <c r="H3" s="54" t="s">
        <v>21</v>
      </c>
      <c r="I3" s="56">
        <v>58537</v>
      </c>
      <c r="J3" s="54" t="s">
        <v>21</v>
      </c>
      <c r="K3" s="56">
        <v>224094</v>
      </c>
    </row>
    <row r="4" spans="1:15" thickBot="1">
      <c r="A4" s="69"/>
      <c r="B4" s="55"/>
      <c r="C4" s="57"/>
      <c r="D4" s="55"/>
      <c r="E4" s="57"/>
      <c r="F4" s="55"/>
      <c r="G4" s="57"/>
      <c r="H4" s="55"/>
      <c r="I4" s="57"/>
      <c r="J4" s="55"/>
      <c r="K4" s="57"/>
    </row>
    <row r="5" spans="1:15" ht="16.5" customHeight="1" thickTop="1" thickBot="1">
      <c r="A5" s="69"/>
      <c r="B5" s="58"/>
      <c r="C5" s="59"/>
      <c r="D5" s="60"/>
      <c r="E5" s="61"/>
      <c r="F5" s="62"/>
      <c r="G5" s="59"/>
      <c r="H5" s="60"/>
      <c r="I5" s="61"/>
      <c r="J5" s="60"/>
      <c r="K5" s="61"/>
    </row>
    <row r="6" spans="1:15" ht="16.8" thickBot="1">
      <c r="A6" s="70"/>
      <c r="B6" s="4" t="s">
        <v>1</v>
      </c>
      <c r="C6" s="5" t="s">
        <v>2</v>
      </c>
      <c r="D6" s="4" t="s">
        <v>1</v>
      </c>
      <c r="E6" s="6" t="s">
        <v>2</v>
      </c>
      <c r="F6" s="4" t="s">
        <v>1</v>
      </c>
      <c r="G6" s="5" t="s">
        <v>2</v>
      </c>
      <c r="H6" s="4" t="s">
        <v>1</v>
      </c>
      <c r="I6" s="29" t="s">
        <v>2</v>
      </c>
      <c r="J6" s="30" t="s">
        <v>1</v>
      </c>
      <c r="K6" s="6" t="s">
        <v>2</v>
      </c>
      <c r="N6" s="49"/>
      <c r="O6" s="35"/>
    </row>
    <row r="7" spans="1:15" ht="16.8" thickTop="1" thickBot="1">
      <c r="A7" s="7" t="s">
        <v>5</v>
      </c>
      <c r="B7" s="8">
        <v>28701.984642689298</v>
      </c>
      <c r="C7" s="37">
        <v>2.0978799999999999E-2</v>
      </c>
      <c r="D7" s="9">
        <v>44737.941182747199</v>
      </c>
      <c r="E7" s="40">
        <v>6.2390000000000004E-4</v>
      </c>
      <c r="F7" s="8">
        <v>51351912.818514101</v>
      </c>
      <c r="G7" s="37">
        <v>1.0323761</v>
      </c>
      <c r="H7" s="34">
        <v>674401.19093200203</v>
      </c>
      <c r="I7" s="41">
        <v>3.0299999999999999E-4</v>
      </c>
      <c r="J7" s="31">
        <v>5590376.8554559303</v>
      </c>
      <c r="K7" s="45">
        <v>2.1959000000000002E-3</v>
      </c>
    </row>
    <row r="8" spans="1:15" ht="16.2" thickBot="1">
      <c r="A8" s="11" t="s">
        <v>6</v>
      </c>
      <c r="B8" s="8">
        <v>29740.920425909098</v>
      </c>
      <c r="C8" s="37">
        <v>2.9202E-3</v>
      </c>
      <c r="D8" s="9">
        <v>43103.945824336202</v>
      </c>
      <c r="E8" s="40">
        <v>6.2390000000000004E-4</v>
      </c>
      <c r="F8" s="8">
        <v>51354966.663442403</v>
      </c>
      <c r="G8" s="37">
        <v>1.0255780000000001</v>
      </c>
      <c r="H8" s="10">
        <v>631935.55629429698</v>
      </c>
      <c r="I8" s="42">
        <v>1.471E-4</v>
      </c>
      <c r="J8" s="32">
        <v>5484160.2724685799</v>
      </c>
      <c r="K8" s="46">
        <v>2.1226000000000001E-3</v>
      </c>
    </row>
    <row r="9" spans="1:15" ht="16.2" thickBot="1">
      <c r="A9" s="11" t="s">
        <v>7</v>
      </c>
      <c r="B9" s="8">
        <v>28560.158514773801</v>
      </c>
      <c r="C9" s="37">
        <v>1.4302E-3</v>
      </c>
      <c r="D9" s="9">
        <v>40208.896261267102</v>
      </c>
      <c r="E9" s="40">
        <v>5.4719999999999997E-4</v>
      </c>
      <c r="F9" s="8">
        <v>51164531.299697898</v>
      </c>
      <c r="G9" s="37">
        <v>0.97875190000000001</v>
      </c>
      <c r="H9" s="10">
        <v>656080.79336170806</v>
      </c>
      <c r="I9" s="42">
        <v>1.6029999999999999E-4</v>
      </c>
      <c r="J9" s="32">
        <v>5697241.61440254</v>
      </c>
      <c r="K9" s="46">
        <v>2.4497999999999998E-3</v>
      </c>
    </row>
    <row r="10" spans="1:15" ht="16.2" thickBot="1">
      <c r="A10" s="11" t="s">
        <v>8</v>
      </c>
      <c r="B10" s="8">
        <v>29914.635391732601</v>
      </c>
      <c r="C10" s="37">
        <v>8.9579999999999998E-4</v>
      </c>
      <c r="D10" s="9">
        <v>42782.732407300398</v>
      </c>
      <c r="E10" s="40">
        <v>6.4720000000000001E-4</v>
      </c>
      <c r="F10" s="8">
        <v>51590479.330098704</v>
      </c>
      <c r="G10" s="37">
        <v>0.43566919999999998</v>
      </c>
      <c r="H10" s="10">
        <v>696059.44136461301</v>
      </c>
      <c r="I10" s="43">
        <v>1.8870000000000001E-4</v>
      </c>
      <c r="J10" s="32">
        <v>5691895.07892296</v>
      </c>
      <c r="K10" s="47">
        <v>2.2055999999999998E-3</v>
      </c>
    </row>
    <row r="11" spans="1:15" ht="16.2" thickBot="1">
      <c r="A11" s="12" t="s">
        <v>9</v>
      </c>
      <c r="B11" s="13">
        <v>29675.0637356078</v>
      </c>
      <c r="C11" s="38">
        <v>1.5074999999999999E-3</v>
      </c>
      <c r="D11" s="14">
        <v>43813.640235156701</v>
      </c>
      <c r="E11" s="39">
        <v>9.0350000000000001E-4</v>
      </c>
      <c r="F11" s="13">
        <v>51395126.011817597</v>
      </c>
      <c r="G11" s="38">
        <v>0.43512410000000001</v>
      </c>
      <c r="H11" s="15">
        <v>652099.927325789</v>
      </c>
      <c r="I11" s="44">
        <v>2.253E-4</v>
      </c>
      <c r="J11" s="33">
        <v>5690500.6991873197</v>
      </c>
      <c r="K11" s="48">
        <v>2.4239000000000001E-3</v>
      </c>
    </row>
    <row r="12" spans="1:15" ht="16.8" thickTop="1" thickBot="1">
      <c r="A12" s="16" t="s">
        <v>3</v>
      </c>
      <c r="B12" s="17">
        <f>AVERAGE((B7-C$3)/C$3,(B8-C$3)/C$3,(B9-C$3)/C$3,(B10-C$3)/C$3,(B11-C$3)/C$3)</f>
        <v>10.368186328864876</v>
      </c>
      <c r="C12" s="18">
        <f>AVERAGE(C7:C11)</f>
        <v>5.5464999999999993E-3</v>
      </c>
      <c r="D12" s="17">
        <f>AVERAGE((D7-E$3)/E$3,(D8-E$3)/E$3,(D9-E$3)/E$3,(D10-E$3)/E$3,(D11-E$3)/E$3)</f>
        <v>6.0260934831688244</v>
      </c>
      <c r="E12" s="18">
        <f t="shared" ref="E12" si="0">AVERAGE(E7:E11)</f>
        <v>6.6914000000000003E-4</v>
      </c>
      <c r="F12" s="17">
        <f t="shared" ref="F12" si="1">AVERAGE((F7-G$3)/G$3,(F8-G$3)/G$3,(F9-G$3)/G$3,(F10-G$3)/G$3,(F11-G$3)/G$3)</f>
        <v>78.61620863110069</v>
      </c>
      <c r="G12" s="18">
        <f t="shared" ref="G12" si="2">AVERAGE(G7:G11)</f>
        <v>0.78149985999999994</v>
      </c>
      <c r="H12" s="17">
        <f t="shared" ref="H12" si="3">AVERAGE((H7-I$3)/I$3,(H8-I$3)/I$3,(H9-I$3)/I$3,(H10-I$3)/I$3,(H11-I$3)/I$3)</f>
        <v>10.311057653376187</v>
      </c>
      <c r="I12" s="18">
        <f t="shared" ref="I12" si="4">AVERAGE(I7:I11)</f>
        <v>2.0488E-4</v>
      </c>
      <c r="J12" s="17">
        <f t="shared" ref="J12" si="5">AVERAGE((J7-K$3)/K$3,(J8-K$3)/K$3,(J9-K$3)/K$3,(J10-K$3)/K$3,(J11-K$3)/K$3)</f>
        <v>24.127111408995624</v>
      </c>
      <c r="K12" s="18">
        <f t="shared" ref="K12" si="6">AVERAGE(K7:K11)</f>
        <v>2.2795599999999999E-3</v>
      </c>
    </row>
    <row r="13" spans="1:15" ht="16.2" thickBot="1">
      <c r="A13" s="11" t="s">
        <v>10</v>
      </c>
      <c r="B13" s="19">
        <f>STDEV((B7-C$3)/C$3,(B8-C$3)/C$3,(B9-C$3)/C$3,(B10-C$3)/C$3,(B11-C$3)/C$3)</f>
        <v>0.24646566045840734</v>
      </c>
      <c r="C13" s="19">
        <f>STDEV(C7:C11)</f>
        <v>8.6593849689224466E-3</v>
      </c>
      <c r="D13" s="19">
        <f t="shared" ref="D13" si="7">STDEV((D7-E$3)/E$3,(D8-E$3)/E$3,(D9-E$3)/E$3,(D10-E$3)/E$3,(D11-E$3)/E$3)</f>
        <v>0.27757962580882423</v>
      </c>
      <c r="E13" s="19">
        <f t="shared" ref="E13" si="8">STDEV(E7:E11)</f>
        <v>1.3635308210671295E-4</v>
      </c>
      <c r="F13" s="19">
        <f t="shared" ref="F13" si="9">STDEV((F7-G$3)/G$3,(F8-G$3)/G$3,(F9-G$3)/G$3,(F10-G$3)/G$3,(F11-G$3)/G$3)</f>
        <v>0.23504520389739872</v>
      </c>
      <c r="G13" s="19">
        <f t="shared" ref="G13" si="10">STDEV(G7:G11)</f>
        <v>0.31662138510300142</v>
      </c>
      <c r="H13" s="19">
        <f t="shared" ref="H13" si="11">STDEV((H7-I$3)/I$3,(H8-I$3)/I$3,(H9-I$3)/I$3,(H10-I$3)/I$3,(H11-I$3)/I$3)</f>
        <v>0.41413030684891239</v>
      </c>
      <c r="I13" s="19">
        <f t="shared" ref="I13" si="12">STDEV(I7:I11)</f>
        <v>6.2514414337814917E-5</v>
      </c>
      <c r="J13" s="19">
        <f t="shared" ref="J13" si="13">STDEV((J7-K$3)/K$3,(J8-K$3)/K$3,(J9-K$3)/K$3,(J10-K$3)/K$3,(J11-K$3)/K$3)</f>
        <v>0.41651615275903736</v>
      </c>
      <c r="K13" s="19">
        <f t="shared" ref="K13" si="14">STDEV(K7:K11)</f>
        <v>1.4741201782758411E-4</v>
      </c>
    </row>
    <row r="15" spans="1:15" ht="15" customHeight="1">
      <c r="A15" s="20"/>
      <c r="L15" s="35"/>
    </row>
    <row r="16" spans="1:15" ht="13.8" customHeight="1"/>
    <row r="17" spans="1:11" ht="32.4" customHeight="1" thickBot="1">
      <c r="A17" s="36"/>
      <c r="B17" s="66" t="s">
        <v>16</v>
      </c>
      <c r="C17" s="67"/>
      <c r="D17" s="66" t="s">
        <v>17</v>
      </c>
      <c r="E17" s="67"/>
      <c r="F17" s="66" t="s">
        <v>19</v>
      </c>
      <c r="G17" s="67"/>
      <c r="H17" s="66" t="s">
        <v>18</v>
      </c>
      <c r="I17" s="67"/>
      <c r="J17" s="66" t="s">
        <v>20</v>
      </c>
      <c r="K17" s="67"/>
    </row>
    <row r="18" spans="1:11" ht="15" customHeight="1">
      <c r="A18" s="68" t="s">
        <v>23</v>
      </c>
      <c r="B18" s="1" t="s">
        <v>0</v>
      </c>
      <c r="C18" s="2">
        <v>280</v>
      </c>
      <c r="D18" s="3" t="s">
        <v>0</v>
      </c>
      <c r="E18" s="2">
        <v>130</v>
      </c>
      <c r="F18" s="3" t="s">
        <v>0</v>
      </c>
      <c r="G18" s="2">
        <v>18512</v>
      </c>
      <c r="H18" s="3" t="s">
        <v>0</v>
      </c>
      <c r="I18" s="2">
        <v>144</v>
      </c>
      <c r="J18" s="3" t="s">
        <v>0</v>
      </c>
      <c r="K18" s="2">
        <v>1060</v>
      </c>
    </row>
    <row r="19" spans="1:11" ht="15.75" customHeight="1">
      <c r="A19" s="69"/>
      <c r="B19" s="54" t="s">
        <v>21</v>
      </c>
      <c r="C19" s="56">
        <v>2579</v>
      </c>
      <c r="D19" s="54" t="s">
        <v>21</v>
      </c>
      <c r="E19" s="56">
        <v>6110</v>
      </c>
      <c r="F19" s="54" t="s">
        <v>21</v>
      </c>
      <c r="G19" s="56">
        <v>645238</v>
      </c>
      <c r="H19" s="54" t="s">
        <v>21</v>
      </c>
      <c r="I19" s="56">
        <v>58537</v>
      </c>
      <c r="J19" s="54" t="s">
        <v>21</v>
      </c>
      <c r="K19" s="56">
        <v>224094</v>
      </c>
    </row>
    <row r="20" spans="1:11" ht="15.75" customHeight="1" thickBot="1">
      <c r="A20" s="69"/>
      <c r="B20" s="55"/>
      <c r="C20" s="57"/>
      <c r="D20" s="55"/>
      <c r="E20" s="57"/>
      <c r="F20" s="55"/>
      <c r="G20" s="57"/>
      <c r="H20" s="55"/>
      <c r="I20" s="57"/>
      <c r="J20" s="55"/>
      <c r="K20" s="57"/>
    </row>
    <row r="21" spans="1:11" ht="15.75" customHeight="1" thickTop="1" thickBot="1">
      <c r="A21" s="69"/>
      <c r="B21" s="58"/>
      <c r="C21" s="59"/>
      <c r="D21" s="60"/>
      <c r="E21" s="61"/>
      <c r="F21" s="62"/>
      <c r="G21" s="59"/>
      <c r="H21" s="60"/>
      <c r="I21" s="61"/>
      <c r="J21" s="60"/>
      <c r="K21" s="61"/>
    </row>
    <row r="22" spans="1:11" ht="15.75" customHeight="1" thickBot="1">
      <c r="A22" s="70"/>
      <c r="B22" s="4" t="s">
        <v>1</v>
      </c>
      <c r="C22" s="5" t="s">
        <v>2</v>
      </c>
      <c r="D22" s="4" t="s">
        <v>1</v>
      </c>
      <c r="E22" s="6" t="s">
        <v>2</v>
      </c>
      <c r="F22" s="4" t="s">
        <v>1</v>
      </c>
      <c r="G22" s="5" t="s">
        <v>2</v>
      </c>
      <c r="H22" s="4" t="s">
        <v>1</v>
      </c>
      <c r="I22" s="29" t="s">
        <v>2</v>
      </c>
      <c r="J22" s="30" t="s">
        <v>1</v>
      </c>
      <c r="K22" s="6" t="s">
        <v>2</v>
      </c>
    </row>
    <row r="23" spans="1:11" ht="15.75" customHeight="1" thickTop="1" thickBot="1">
      <c r="A23" s="7" t="s">
        <v>5</v>
      </c>
      <c r="B23" s="8"/>
      <c r="C23" s="37"/>
      <c r="D23" s="9"/>
      <c r="E23" s="40"/>
      <c r="F23" s="8"/>
      <c r="G23" s="37"/>
      <c r="H23" s="34"/>
      <c r="I23" s="41"/>
      <c r="J23" s="31"/>
      <c r="K23" s="45"/>
    </row>
    <row r="24" spans="1:11" ht="15.75" customHeight="1" thickBot="1">
      <c r="A24" s="11" t="s">
        <v>6</v>
      </c>
      <c r="B24" s="8"/>
      <c r="C24" s="37"/>
      <c r="D24" s="9"/>
      <c r="E24" s="40"/>
      <c r="F24" s="8"/>
      <c r="G24" s="37"/>
      <c r="H24" s="10"/>
      <c r="I24" s="42"/>
      <c r="J24" s="32"/>
      <c r="K24" s="46"/>
    </row>
    <row r="25" spans="1:11" ht="15.75" customHeight="1" thickBot="1">
      <c r="A25" s="11" t="s">
        <v>7</v>
      </c>
      <c r="B25" s="8"/>
      <c r="C25" s="37"/>
      <c r="D25" s="9"/>
      <c r="E25" s="40"/>
      <c r="F25" s="8"/>
      <c r="G25" s="37"/>
      <c r="H25" s="10"/>
      <c r="I25" s="42"/>
      <c r="J25" s="32"/>
      <c r="K25" s="46"/>
    </row>
    <row r="26" spans="1:11" ht="15.75" customHeight="1" thickBot="1">
      <c r="A26" s="11" t="s">
        <v>8</v>
      </c>
      <c r="B26" s="8"/>
      <c r="C26" s="37"/>
      <c r="D26" s="9"/>
      <c r="E26" s="40"/>
      <c r="F26" s="8"/>
      <c r="G26" s="37"/>
      <c r="H26" s="10"/>
      <c r="I26" s="43"/>
      <c r="J26" s="32"/>
      <c r="K26" s="47"/>
    </row>
    <row r="27" spans="1:11" ht="15.75" customHeight="1" thickBot="1">
      <c r="A27" s="12" t="s">
        <v>9</v>
      </c>
      <c r="B27" s="13"/>
      <c r="C27" s="38"/>
      <c r="D27" s="14"/>
      <c r="E27" s="39"/>
      <c r="F27" s="13"/>
      <c r="G27" s="38"/>
      <c r="H27" s="15"/>
      <c r="I27" s="44"/>
      <c r="J27" s="33"/>
      <c r="K27" s="48"/>
    </row>
    <row r="28" spans="1:11" ht="15.75" customHeight="1" thickTop="1" thickBot="1">
      <c r="A28" s="16" t="s">
        <v>3</v>
      </c>
      <c r="B28" s="17">
        <f>AVERAGE((B23-C$3)/C$3,(B24-C$3)/C$3,(B25-C$3)/C$3,(B26-C$3)/C$3,(B27-C$3)/C$3)</f>
        <v>-1</v>
      </c>
      <c r="C28" s="18" t="e">
        <f>AVERAGE(C23:C27)</f>
        <v>#DIV/0!</v>
      </c>
      <c r="D28" s="17">
        <f>AVERAGE((D23-E$3)/E$3,(D24-E$3)/E$3,(D25-E$3)/E$3,(D26-E$3)/E$3,(D27-E$3)/E$3)</f>
        <v>-1</v>
      </c>
      <c r="E28" s="18" t="e">
        <f t="shared" ref="E28" si="15">AVERAGE(E23:E27)</f>
        <v>#DIV/0!</v>
      </c>
      <c r="F28" s="17">
        <f t="shared" ref="F28" si="16">AVERAGE((F23-G$3)/G$3,(F24-G$3)/G$3,(F25-G$3)/G$3,(F26-G$3)/G$3,(F27-G$3)/G$3)</f>
        <v>-1</v>
      </c>
      <c r="G28" s="18" t="e">
        <f t="shared" ref="G28" si="17">AVERAGE(G23:G27)</f>
        <v>#DIV/0!</v>
      </c>
      <c r="H28" s="17">
        <f t="shared" ref="H28" si="18">AVERAGE((H23-I$3)/I$3,(H24-I$3)/I$3,(H25-I$3)/I$3,(H26-I$3)/I$3,(H27-I$3)/I$3)</f>
        <v>-1</v>
      </c>
      <c r="I28" s="18" t="e">
        <f t="shared" ref="I28" si="19">AVERAGE(I23:I27)</f>
        <v>#DIV/0!</v>
      </c>
      <c r="J28" s="17">
        <f t="shared" ref="J28" si="20">AVERAGE((J23-K$3)/K$3,(J24-K$3)/K$3,(J25-K$3)/K$3,(J26-K$3)/K$3,(J27-K$3)/K$3)</f>
        <v>-1</v>
      </c>
      <c r="K28" s="53" t="e">
        <f t="shared" ref="K28" si="21">AVERAGE(K23:K27)</f>
        <v>#DIV/0!</v>
      </c>
    </row>
    <row r="29" spans="1:11" ht="15.75" customHeight="1" thickBot="1">
      <c r="A29" s="11" t="s">
        <v>10</v>
      </c>
      <c r="B29" s="19">
        <f>STDEV((B23-C$3)/C$3,(B24-C$3)/C$3,(B25-C$3)/C$3,(B26-C$3)/C$3,(B27-C$3)/C$3)</f>
        <v>0</v>
      </c>
      <c r="C29" s="19" t="e">
        <f>STDEV(C23:C27)</f>
        <v>#DIV/0!</v>
      </c>
      <c r="D29" s="19">
        <f t="shared" ref="D29" si="22">STDEV((D23-E$3)/E$3,(D24-E$3)/E$3,(D25-E$3)/E$3,(D26-E$3)/E$3,(D27-E$3)/E$3)</f>
        <v>0</v>
      </c>
      <c r="E29" s="19" t="e">
        <f t="shared" ref="E29" si="23">STDEV(E23:E27)</f>
        <v>#DIV/0!</v>
      </c>
      <c r="F29" s="19">
        <f t="shared" ref="F29" si="24">STDEV((F23-G$3)/G$3,(F24-G$3)/G$3,(F25-G$3)/G$3,(F26-G$3)/G$3,(F27-G$3)/G$3)</f>
        <v>0</v>
      </c>
      <c r="G29" s="19" t="e">
        <f t="shared" ref="G29" si="25">STDEV(G23:G27)</f>
        <v>#DIV/0!</v>
      </c>
      <c r="H29" s="19">
        <f t="shared" ref="H29" si="26">STDEV((H23-I$3)/I$3,(H24-I$3)/I$3,(H25-I$3)/I$3,(H26-I$3)/I$3,(H27-I$3)/I$3)</f>
        <v>0</v>
      </c>
      <c r="I29" s="19" t="e">
        <f t="shared" ref="I29" si="27">STDEV(I23:I27)</f>
        <v>#DIV/0!</v>
      </c>
      <c r="J29" s="19">
        <f t="shared" ref="J29" si="28">STDEV((J23-K$3)/K$3,(J24-K$3)/K$3,(J25-K$3)/K$3,(J26-K$3)/K$3,(J27-K$3)/K$3)</f>
        <v>0</v>
      </c>
      <c r="K29" s="19" t="e">
        <f t="shared" ref="K29" si="29">STDEV(K23:K27)</f>
        <v>#DIV/0!</v>
      </c>
    </row>
    <row r="30" spans="1:11" ht="15.75" customHeight="1"/>
    <row r="31" spans="1:11" ht="15.75" customHeight="1"/>
    <row r="33" spans="1:11" ht="27.6" customHeight="1" thickBot="1">
      <c r="A33" s="52"/>
      <c r="B33" s="66" t="s">
        <v>16</v>
      </c>
      <c r="C33" s="67"/>
      <c r="D33" s="66" t="s">
        <v>17</v>
      </c>
      <c r="E33" s="67"/>
      <c r="F33" s="66" t="s">
        <v>19</v>
      </c>
      <c r="G33" s="67"/>
      <c r="H33" s="66" t="s">
        <v>18</v>
      </c>
      <c r="I33" s="67"/>
      <c r="J33" s="66" t="s">
        <v>20</v>
      </c>
      <c r="K33" s="67"/>
    </row>
    <row r="34" spans="1:11" ht="15.75" customHeight="1">
      <c r="A34" s="68" t="s">
        <v>24</v>
      </c>
      <c r="B34" s="1" t="s">
        <v>0</v>
      </c>
      <c r="C34" s="2">
        <v>280</v>
      </c>
      <c r="D34" s="3" t="s">
        <v>0</v>
      </c>
      <c r="E34" s="2">
        <v>130</v>
      </c>
      <c r="F34" s="3" t="s">
        <v>0</v>
      </c>
      <c r="G34" s="2">
        <v>18512</v>
      </c>
      <c r="H34" s="3" t="s">
        <v>0</v>
      </c>
      <c r="I34" s="2">
        <v>144</v>
      </c>
      <c r="J34" s="3" t="s">
        <v>0</v>
      </c>
      <c r="K34" s="2">
        <v>1060</v>
      </c>
    </row>
    <row r="35" spans="1:11" ht="15.75" customHeight="1">
      <c r="A35" s="69"/>
      <c r="B35" s="54" t="s">
        <v>21</v>
      </c>
      <c r="C35" s="56">
        <v>2579</v>
      </c>
      <c r="D35" s="54" t="s">
        <v>21</v>
      </c>
      <c r="E35" s="56">
        <v>6110</v>
      </c>
      <c r="F35" s="54" t="s">
        <v>21</v>
      </c>
      <c r="G35" s="56">
        <v>645238</v>
      </c>
      <c r="H35" s="54" t="s">
        <v>21</v>
      </c>
      <c r="I35" s="56">
        <v>58537</v>
      </c>
      <c r="J35" s="54" t="s">
        <v>21</v>
      </c>
      <c r="K35" s="56">
        <v>224094</v>
      </c>
    </row>
    <row r="36" spans="1:11" ht="15.75" customHeight="1" thickBot="1">
      <c r="A36" s="69"/>
      <c r="B36" s="55"/>
      <c r="C36" s="57"/>
      <c r="D36" s="55"/>
      <c r="E36" s="57"/>
      <c r="F36" s="55"/>
      <c r="G36" s="57"/>
      <c r="H36" s="55"/>
      <c r="I36" s="57"/>
      <c r="J36" s="55"/>
      <c r="K36" s="57"/>
    </row>
    <row r="37" spans="1:11" ht="15.75" customHeight="1" thickTop="1" thickBot="1">
      <c r="A37" s="69"/>
      <c r="B37" s="58"/>
      <c r="C37" s="59"/>
      <c r="D37" s="60"/>
      <c r="E37" s="61"/>
      <c r="F37" s="62"/>
      <c r="G37" s="59"/>
      <c r="H37" s="60"/>
      <c r="I37" s="61"/>
      <c r="J37" s="60"/>
      <c r="K37" s="61"/>
    </row>
    <row r="38" spans="1:11" ht="15.75" customHeight="1" thickBot="1">
      <c r="A38" s="70"/>
      <c r="B38" s="4" t="s">
        <v>1</v>
      </c>
      <c r="C38" s="5" t="s">
        <v>2</v>
      </c>
      <c r="D38" s="4" t="s">
        <v>1</v>
      </c>
      <c r="E38" s="6" t="s">
        <v>2</v>
      </c>
      <c r="F38" s="4" t="s">
        <v>1</v>
      </c>
      <c r="G38" s="5" t="s">
        <v>2</v>
      </c>
      <c r="H38" s="4" t="s">
        <v>1</v>
      </c>
      <c r="I38" s="29" t="s">
        <v>2</v>
      </c>
      <c r="J38" s="30" t="s">
        <v>1</v>
      </c>
      <c r="K38" s="6" t="s">
        <v>2</v>
      </c>
    </row>
    <row r="39" spans="1:11" ht="15.75" customHeight="1" thickTop="1" thickBot="1">
      <c r="A39" s="7" t="s">
        <v>5</v>
      </c>
      <c r="B39" s="8"/>
      <c r="C39" s="37"/>
      <c r="D39" s="9"/>
      <c r="E39" s="40"/>
      <c r="F39" s="8"/>
      <c r="G39" s="37"/>
      <c r="H39" s="34"/>
      <c r="I39" s="41"/>
      <c r="J39" s="31"/>
      <c r="K39" s="45"/>
    </row>
    <row r="40" spans="1:11" ht="15.75" customHeight="1" thickBot="1">
      <c r="A40" s="11" t="s">
        <v>6</v>
      </c>
      <c r="B40" s="8"/>
      <c r="C40" s="37"/>
      <c r="D40" s="9"/>
      <c r="E40" s="40"/>
      <c r="F40" s="8"/>
      <c r="G40" s="37"/>
      <c r="H40" s="10"/>
      <c r="I40" s="42"/>
      <c r="J40" s="32"/>
      <c r="K40" s="46"/>
    </row>
    <row r="41" spans="1:11" ht="15.75" customHeight="1" thickBot="1">
      <c r="A41" s="11" t="s">
        <v>7</v>
      </c>
      <c r="B41" s="8"/>
      <c r="C41" s="37"/>
      <c r="D41" s="9"/>
      <c r="E41" s="40"/>
      <c r="F41" s="8"/>
      <c r="G41" s="37"/>
      <c r="H41" s="10"/>
      <c r="I41" s="42"/>
      <c r="J41" s="32"/>
      <c r="K41" s="46"/>
    </row>
    <row r="42" spans="1:11" ht="15.75" customHeight="1" thickBot="1">
      <c r="A42" s="11" t="s">
        <v>8</v>
      </c>
      <c r="B42" s="8"/>
      <c r="C42" s="37"/>
      <c r="D42" s="9"/>
      <c r="E42" s="40"/>
      <c r="F42" s="8"/>
      <c r="G42" s="37"/>
      <c r="H42" s="10"/>
      <c r="I42" s="43"/>
      <c r="J42" s="32"/>
      <c r="K42" s="47"/>
    </row>
    <row r="43" spans="1:11" ht="15.75" customHeight="1" thickBot="1">
      <c r="A43" s="12" t="s">
        <v>9</v>
      </c>
      <c r="B43" s="13"/>
      <c r="C43" s="38"/>
      <c r="D43" s="14"/>
      <c r="E43" s="39"/>
      <c r="F43" s="13"/>
      <c r="G43" s="38"/>
      <c r="H43" s="15"/>
      <c r="I43" s="44"/>
      <c r="J43" s="33"/>
      <c r="K43" s="48"/>
    </row>
    <row r="44" spans="1:11" ht="15.75" customHeight="1" thickTop="1" thickBot="1">
      <c r="A44" s="16" t="s">
        <v>3</v>
      </c>
      <c r="B44" s="17">
        <f>AVERAGE((B39-C$3)/C$3,(B40-C$3)/C$3,(B41-C$3)/C$3,(B42-C$3)/C$3,(B43-C$3)/C$3)</f>
        <v>-1</v>
      </c>
      <c r="C44" s="18" t="e">
        <f>AVERAGE(C39:C43)</f>
        <v>#DIV/0!</v>
      </c>
      <c r="D44" s="17">
        <f t="shared" ref="D44" si="30">AVERAGE((D39-E$3)/E$3,(D40-E$3)/E$3,(D41-E$3)/E$3,(D42-E$3)/E$3,(D43-E$3)/E$3)</f>
        <v>-1</v>
      </c>
      <c r="E44" s="18" t="e">
        <f t="shared" ref="E44" si="31">AVERAGE(E39:E43)</f>
        <v>#DIV/0!</v>
      </c>
      <c r="F44" s="17">
        <f t="shared" ref="F44" si="32">AVERAGE((F39-G$3)/G$3,(F40-G$3)/G$3,(F41-G$3)/G$3,(F42-G$3)/G$3,(F43-G$3)/G$3)</f>
        <v>-1</v>
      </c>
      <c r="G44" s="18" t="e">
        <f t="shared" ref="G44" si="33">AVERAGE(G39:G43)</f>
        <v>#DIV/0!</v>
      </c>
      <c r="H44" s="17">
        <f t="shared" ref="H44" si="34">AVERAGE((H39-I$3)/I$3,(H40-I$3)/I$3,(H41-I$3)/I$3,(H42-I$3)/I$3,(H43-I$3)/I$3)</f>
        <v>-1</v>
      </c>
      <c r="I44" s="18" t="e">
        <f t="shared" ref="I44" si="35">AVERAGE(I39:I43)</f>
        <v>#DIV/0!</v>
      </c>
      <c r="J44" s="17">
        <f t="shared" ref="J44" si="36">AVERAGE((J39-K$3)/K$3,(J40-K$3)/K$3,(J41-K$3)/K$3,(J42-K$3)/K$3,(J43-K$3)/K$3)</f>
        <v>-1</v>
      </c>
      <c r="K44" s="18" t="e">
        <f t="shared" ref="K44" si="37">AVERAGE(K39:K43)</f>
        <v>#DIV/0!</v>
      </c>
    </row>
    <row r="45" spans="1:11" ht="15.75" customHeight="1" thickBot="1">
      <c r="A45" s="11" t="s">
        <v>10</v>
      </c>
      <c r="B45" s="19">
        <f>STDEV((B39-C$3)/C$3,(B40-C$3)/C$3,(B41-C$3)/C$3,(B42-C$3)/C$3,(B43-C$3)/C$3)</f>
        <v>0</v>
      </c>
      <c r="C45" s="19" t="e">
        <f>STDEV(C39:C43)</f>
        <v>#DIV/0!</v>
      </c>
      <c r="D45" s="19">
        <f t="shared" ref="D45:K45" si="38">STDEV((D39-E$3)/E$3,(D40-E$3)/E$3,(D41-E$3)/E$3,(D42-E$3)/E$3,(D43-E$3)/E$3)</f>
        <v>0</v>
      </c>
      <c r="E45" s="19" t="e">
        <f t="shared" ref="E45:K45" si="39">STDEV(E39:E43)</f>
        <v>#DIV/0!</v>
      </c>
      <c r="F45" s="19">
        <f t="shared" ref="F45:K45" si="40">STDEV((F39-G$3)/G$3,(F40-G$3)/G$3,(F41-G$3)/G$3,(F42-G$3)/G$3,(F43-G$3)/G$3)</f>
        <v>0</v>
      </c>
      <c r="G45" s="19" t="e">
        <f t="shared" ref="G45:K45" si="41">STDEV(G39:G43)</f>
        <v>#DIV/0!</v>
      </c>
      <c r="H45" s="19">
        <f t="shared" ref="H45:K45" si="42">STDEV((H39-I$3)/I$3,(H40-I$3)/I$3,(H41-I$3)/I$3,(H42-I$3)/I$3,(H43-I$3)/I$3)</f>
        <v>0</v>
      </c>
      <c r="I45" s="19" t="e">
        <f t="shared" ref="I45:K45" si="43">STDEV(I39:I43)</f>
        <v>#DIV/0!</v>
      </c>
      <c r="J45" s="19">
        <f t="shared" ref="J45:K45" si="44">STDEV((J39-K$3)/K$3,(J40-K$3)/K$3,(J41-K$3)/K$3,(J42-K$3)/K$3,(J43-K$3)/K$3)</f>
        <v>0</v>
      </c>
      <c r="K45" s="19" t="e">
        <f t="shared" ref="K45" si="45">STDEV(K39:K43)</f>
        <v>#DIV/0!</v>
      </c>
    </row>
    <row r="46" spans="1:11" ht="15.75" customHeight="1"/>
    <row r="47" spans="1:11" ht="15.75" customHeight="1"/>
    <row r="48" spans="1:11" ht="15.75" customHeight="1"/>
    <row r="49" spans="1:13" ht="15.75" customHeight="1"/>
    <row r="50" spans="1:13" ht="15.75" customHeight="1"/>
    <row r="51" spans="1:13" ht="15.75" customHeight="1"/>
    <row r="52" spans="1:13" ht="15.75" customHeight="1"/>
    <row r="53" spans="1:13" ht="15.75" customHeight="1"/>
    <row r="54" spans="1:13" ht="15.75" customHeight="1"/>
    <row r="55" spans="1:13" ht="15.75" customHeight="1"/>
    <row r="56" spans="1:13" ht="15.75" customHeight="1"/>
    <row r="57" spans="1:13" ht="15.75" customHeight="1"/>
    <row r="58" spans="1:13" ht="15.75" customHeight="1" thickBot="1"/>
    <row r="59" spans="1:13" ht="15.75" customHeight="1" thickTop="1" thickBot="1">
      <c r="A59" s="71"/>
      <c r="B59" s="72" t="s">
        <v>16</v>
      </c>
      <c r="C59" s="75"/>
      <c r="D59" s="73" t="s">
        <v>17</v>
      </c>
      <c r="E59" s="75"/>
      <c r="F59" s="73" t="s">
        <v>19</v>
      </c>
      <c r="G59" s="75"/>
      <c r="H59" s="73" t="s">
        <v>18</v>
      </c>
      <c r="I59" s="74"/>
      <c r="J59" s="63" t="s">
        <v>20</v>
      </c>
      <c r="K59" s="77"/>
      <c r="L59" s="64" t="s">
        <v>11</v>
      </c>
      <c r="M59" s="65"/>
    </row>
    <row r="60" spans="1:13" ht="15.75" customHeight="1" thickBot="1">
      <c r="A60" s="76"/>
      <c r="B60" s="28" t="s">
        <v>22</v>
      </c>
      <c r="C60" s="5" t="s">
        <v>2</v>
      </c>
      <c r="D60" s="28" t="s">
        <v>22</v>
      </c>
      <c r="E60" s="6" t="s">
        <v>2</v>
      </c>
      <c r="F60" s="28" t="s">
        <v>22</v>
      </c>
      <c r="G60" s="5" t="s">
        <v>2</v>
      </c>
      <c r="H60" s="28" t="s">
        <v>22</v>
      </c>
      <c r="I60" s="6" t="s">
        <v>2</v>
      </c>
      <c r="J60" s="28" t="s">
        <v>22</v>
      </c>
      <c r="K60" s="6" t="s">
        <v>2</v>
      </c>
      <c r="L60" s="21" t="s">
        <v>12</v>
      </c>
      <c r="M60" s="22" t="s">
        <v>2</v>
      </c>
    </row>
    <row r="61" spans="1:13" ht="15.75" customHeight="1" thickTop="1" thickBot="1">
      <c r="A61" s="23" t="s">
        <v>13</v>
      </c>
      <c r="B61" s="19">
        <f>B12</f>
        <v>10.368186328864876</v>
      </c>
      <c r="C61" s="50">
        <f>C12</f>
        <v>5.5464999999999993E-3</v>
      </c>
      <c r="D61" s="19">
        <f>D12</f>
        <v>6.0260934831688244</v>
      </c>
      <c r="E61" s="50">
        <f>E12</f>
        <v>6.6914000000000003E-4</v>
      </c>
      <c r="F61" s="19">
        <f>F12</f>
        <v>78.61620863110069</v>
      </c>
      <c r="G61" s="50">
        <f>G12</f>
        <v>0.78149985999999994</v>
      </c>
      <c r="H61" s="19">
        <f>H12</f>
        <v>10.311057653376187</v>
      </c>
      <c r="I61" s="50">
        <f>I12</f>
        <v>2.0488E-4</v>
      </c>
      <c r="J61" s="19">
        <f>J12</f>
        <v>24.127111408995624</v>
      </c>
      <c r="K61" s="50">
        <f>K12</f>
        <v>2.2795599999999999E-3</v>
      </c>
      <c r="L61" s="24">
        <f>AVERAGE(B61,D61,F61,H61,J61)</f>
        <v>25.889731501101238</v>
      </c>
      <c r="M61" s="51">
        <f>AVERAGE(C61,E61,G61,I61,K61)</f>
        <v>0.15803998799999996</v>
      </c>
    </row>
    <row r="62" spans="1:13" ht="15.75" customHeight="1" thickBot="1">
      <c r="A62" s="23" t="s">
        <v>4</v>
      </c>
      <c r="B62" s="19">
        <f>B28</f>
        <v>-1</v>
      </c>
      <c r="C62" s="19" t="e">
        <f>C28</f>
        <v>#DIV/0!</v>
      </c>
      <c r="D62" s="19">
        <f>D28</f>
        <v>-1</v>
      </c>
      <c r="E62" s="19" t="e">
        <f>E28</f>
        <v>#DIV/0!</v>
      </c>
      <c r="F62" s="19">
        <f>F28</f>
        <v>-1</v>
      </c>
      <c r="G62" s="19" t="e">
        <f>G28</f>
        <v>#DIV/0!</v>
      </c>
      <c r="H62" s="19">
        <f>H28</f>
        <v>-1</v>
      </c>
      <c r="I62" s="19" t="e">
        <f>I28</f>
        <v>#DIV/0!</v>
      </c>
      <c r="J62" s="19">
        <f>J28</f>
        <v>-1</v>
      </c>
      <c r="K62" s="19" t="e">
        <f>K28</f>
        <v>#DIV/0!</v>
      </c>
      <c r="L62" s="24">
        <f>AVERAGE(B62,D62,F62,H62,J62)</f>
        <v>-1</v>
      </c>
      <c r="M62" s="51" t="e">
        <f>AVERAGE(C62,E62,G62,I62,K62)</f>
        <v>#DIV/0!</v>
      </c>
    </row>
    <row r="63" spans="1:13" ht="15.75" customHeight="1" thickBot="1">
      <c r="A63" s="26" t="s">
        <v>14</v>
      </c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4"/>
      <c r="M63" s="25"/>
    </row>
    <row r="64" spans="1:13" ht="15.75" customHeight="1" thickTop="1" thickBot="1">
      <c r="A64" s="26" t="s">
        <v>15</v>
      </c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4"/>
      <c r="M64" s="25"/>
    </row>
    <row r="65" ht="15.75" customHeight="1" thickTop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70">
    <mergeCell ref="D33:E33"/>
    <mergeCell ref="F33:G33"/>
    <mergeCell ref="H33:I33"/>
    <mergeCell ref="J33:K33"/>
    <mergeCell ref="H35:H36"/>
    <mergeCell ref="I35:I36"/>
    <mergeCell ref="J35:J36"/>
    <mergeCell ref="K35:K36"/>
    <mergeCell ref="B37:C37"/>
    <mergeCell ref="D37:E37"/>
    <mergeCell ref="F37:G37"/>
    <mergeCell ref="H37:I37"/>
    <mergeCell ref="J37:K37"/>
    <mergeCell ref="J1:K1"/>
    <mergeCell ref="J3:J4"/>
    <mergeCell ref="K3:K4"/>
    <mergeCell ref="J5:K5"/>
    <mergeCell ref="J59:K59"/>
    <mergeCell ref="B1:C1"/>
    <mergeCell ref="D1:E1"/>
    <mergeCell ref="F1:G1"/>
    <mergeCell ref="H1:I1"/>
    <mergeCell ref="H3:H4"/>
    <mergeCell ref="I3:I4"/>
    <mergeCell ref="B3:B4"/>
    <mergeCell ref="C3:C4"/>
    <mergeCell ref="D3:D4"/>
    <mergeCell ref="E3:E4"/>
    <mergeCell ref="F3:F4"/>
    <mergeCell ref="A2:A6"/>
    <mergeCell ref="A59:A60"/>
    <mergeCell ref="B59:C59"/>
    <mergeCell ref="D59:E59"/>
    <mergeCell ref="F59:G59"/>
    <mergeCell ref="F5:G5"/>
    <mergeCell ref="G3:G4"/>
    <mergeCell ref="A18:A22"/>
    <mergeCell ref="A34:A38"/>
    <mergeCell ref="B35:B36"/>
    <mergeCell ref="C35:C36"/>
    <mergeCell ref="D35:D36"/>
    <mergeCell ref="E35:E36"/>
    <mergeCell ref="F35:F36"/>
    <mergeCell ref="G35:G36"/>
    <mergeCell ref="B33:C33"/>
    <mergeCell ref="H59:I59"/>
    <mergeCell ref="L59:M59"/>
    <mergeCell ref="B5:C5"/>
    <mergeCell ref="D5:E5"/>
    <mergeCell ref="H5:I5"/>
    <mergeCell ref="B17:C17"/>
    <mergeCell ref="D17:E17"/>
    <mergeCell ref="F17:G17"/>
    <mergeCell ref="H17:I17"/>
    <mergeCell ref="J17:K17"/>
    <mergeCell ref="B19:B20"/>
    <mergeCell ref="C19:C20"/>
    <mergeCell ref="D19:D20"/>
    <mergeCell ref="E19:E20"/>
    <mergeCell ref="F19:F20"/>
    <mergeCell ref="G19:G20"/>
    <mergeCell ref="H19:H20"/>
    <mergeCell ref="I19:I20"/>
    <mergeCell ref="J19:J20"/>
    <mergeCell ref="K19:K20"/>
    <mergeCell ref="B21:C21"/>
    <mergeCell ref="D21:E21"/>
    <mergeCell ref="F21:G21"/>
    <mergeCell ref="H21:I21"/>
    <mergeCell ref="J21:K21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ocordon</dc:creator>
  <cp:lastModifiedBy>Abraham García Hurtado</cp:lastModifiedBy>
  <dcterms:created xsi:type="dcterms:W3CDTF">2013-03-05T10:35:34Z</dcterms:created>
  <dcterms:modified xsi:type="dcterms:W3CDTF">2024-10-02T10:19:15Z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