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1D19CBA0-41A2-4254-A127-B3E7F86F7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B29" i="1"/>
  <c r="K28" i="1"/>
  <c r="K36" i="1" s="1"/>
  <c r="J28" i="1"/>
  <c r="J36" i="1" s="1"/>
  <c r="I28" i="1"/>
  <c r="I36" i="1" s="1"/>
  <c r="H28" i="1"/>
  <c r="H36" i="1" s="1"/>
  <c r="G28" i="1"/>
  <c r="G36" i="1" s="1"/>
  <c r="F28" i="1"/>
  <c r="F36" i="1" s="1"/>
  <c r="E28" i="1"/>
  <c r="E36" i="1" s="1"/>
  <c r="D28" i="1"/>
  <c r="D36" i="1" s="1"/>
  <c r="C28" i="1"/>
  <c r="C36" i="1" s="1"/>
  <c r="B28" i="1"/>
  <c r="B36" i="1" s="1"/>
  <c r="D12" i="1"/>
  <c r="B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B13" i="1"/>
  <c r="M36" i="1" l="1"/>
  <c r="L36" i="1"/>
  <c r="D35" i="1"/>
  <c r="F35" i="1"/>
  <c r="H35" i="1"/>
  <c r="J35" i="1"/>
  <c r="K35" i="1"/>
  <c r="E35" i="1"/>
  <c r="G35" i="1"/>
  <c r="I35" i="1"/>
  <c r="B35" i="1"/>
  <c r="C13" i="1"/>
  <c r="C12" i="1"/>
  <c r="C35" i="1" s="1"/>
  <c r="M35" i="1" l="1"/>
  <c r="L35" i="1"/>
</calcChain>
</file>

<file path=xl/sharedStrings.xml><?xml version="1.0" encoding="utf-8"?>
<sst xmlns="http://schemas.openxmlformats.org/spreadsheetml/2006/main" count="88" uniqueCount="24">
  <si>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</si>
  <si>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</si>
  <si>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</si>
  <si>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</si>
  <si>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</si>
  <si>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</si>
  <si>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</si>
  <si>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</si>
  <si>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</si>
  <si>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</si>
  <si>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</si>
  <si>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</si>
  <si>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</si>
  <si>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</si>
  <si>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</si>
  <si>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</si>
  <si>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</si>
  <si>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</si>
  <si>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</si>
  <si>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</si>
  <si>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</si>
  <si>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</si>
  <si>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</si>
  <si>
    <t>BLocal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</si>
</sst>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13" fillId="4" borderId="24" xfId="0" applyNumberFormat="1" applyFont="1" applyFill="1" applyBorder="1" applyAlignment="1">
      <alignment horizontal="center" vertical="top" wrapText="1"/>
    </xf>
    <xf numFmtId="0" fontId="14" fillId="0" borderId="0" xfId="0" applyFont="1"/>
    <xf numFmtId="0" fontId="0" fillId="0" borderId="0" xfId="0"/>
    <xf numFmtId="164" fontId="6" fillId="4" borderId="22" xfId="0" applyNumberFormat="1" applyFont="1" applyFill="1" applyBorder="1" applyAlignment="1">
      <alignment horizontal="center" vertical="top" wrapText="1"/>
    </xf>
    <xf numFmtId="164" fontId="6" fillId="4" borderId="28" xfId="0" applyNumberFormat="1" applyFont="1" applyFill="1" applyBorder="1" applyAlignment="1">
      <alignment horizontal="center" vertical="top" wrapText="1"/>
    </xf>
    <xf numFmtId="164" fontId="6" fillId="4" borderId="30" xfId="0" applyNumberFormat="1" applyFont="1" applyFill="1" applyBorder="1" applyAlignment="1">
      <alignment horizontal="center" vertical="top" wrapText="1"/>
    </xf>
    <xf numFmtId="164" fontId="6" fillId="4" borderId="24" xfId="0" applyNumberFormat="1" applyFont="1" applyFill="1" applyBorder="1" applyAlignment="1">
      <alignment horizontal="center" vertical="top" wrapText="1"/>
    </xf>
    <xf numFmtId="164" fontId="6" fillId="4" borderId="44" xfId="0" applyNumberFormat="1" applyFont="1" applyFill="1" applyBorder="1" applyAlignment="1">
      <alignment horizontal="center" vertical="top" wrapText="1"/>
    </xf>
    <xf numFmtId="164" fontId="6" fillId="4" borderId="45" xfId="0" applyNumberFormat="1" applyFont="1" applyFill="1" applyBorder="1" applyAlignment="1">
      <alignment horizontal="center" vertical="top" wrapText="1"/>
    </xf>
    <xf numFmtId="164" fontId="13" fillId="4" borderId="45" xfId="0" applyNumberFormat="1" applyFont="1" applyFill="1" applyBorder="1" applyAlignment="1">
      <alignment horizontal="center" vertical="top" wrapText="1"/>
    </xf>
    <xf numFmtId="164" fontId="6" fillId="4" borderId="46" xfId="0" applyNumberFormat="1" applyFont="1" applyFill="1" applyBorder="1" applyAlignment="1">
      <alignment horizontal="center" vertical="top" wrapText="1"/>
    </xf>
    <xf numFmtId="164" fontId="6" fillId="4" borderId="48" xfId="0" applyNumberFormat="1" applyFont="1" applyFill="1" applyBorder="1" applyAlignment="1">
      <alignment horizontal="center" vertical="top" wrapText="1"/>
    </xf>
    <xf numFmtId="164" fontId="13" fillId="4" borderId="50" xfId="0" applyNumberFormat="1" applyFont="1" applyFill="1" applyBorder="1" applyAlignment="1">
      <alignment horizontal="center" vertical="top" wrapText="1"/>
    </xf>
    <xf numFmtId="164" fontId="6" fillId="4" borderId="50" xfId="0" applyNumberFormat="1" applyFont="1" applyFill="1" applyBorder="1" applyAlignment="1">
      <alignment horizontal="center" vertical="top" wrapText="1"/>
    </xf>
    <xf numFmtId="164" fontId="6" fillId="4" borderId="52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4" fontId="6" fillId="0" borderId="33" xfId="0" applyNumberFormat="1" applyFont="1" applyBorder="1" applyAlignment="1">
      <alignment horizontal="center" vertical="top" wrapText="1"/>
    </xf>
    <xf numFmtId="164" fontId="6" fillId="5" borderId="38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4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11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  <xf numFmtId="2" fontId="13" fillId="0" borderId="3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9"/>
  <sheetViews>
    <sheetView tabSelected="1" topLeftCell="A18" zoomScale="115" zoomScaleNormal="115" workbookViewId="0">
      <selection activeCell="L27" sqref="L27"/>
    </sheetView>
  </sheetViews>
  <sheetFormatPr baseColWidth="10" defaultColWidth="14.44140625" defaultRowHeight="15" customHeight="1"/>
  <cols>
    <col min="1" max="1" width="16.88671875" customWidth="1"/>
    <col min="2" max="2" width="12.44140625" customWidth="1"/>
    <col min="3" max="3" width="11.5546875" customWidth="1"/>
    <col min="4" max="4" width="12.44140625" customWidth="1"/>
    <col min="5" max="5" width="11.5546875" customWidth="1"/>
    <col min="6" max="6" width="14.33203125" customWidth="1"/>
    <col min="7" max="7" width="11.5546875" customWidth="1"/>
    <col min="8" max="8" width="12.44140625" customWidth="1"/>
    <col min="9" max="9" width="11.44140625" customWidth="1"/>
    <col min="10" max="10" width="13.6640625" customWidth="1"/>
    <col min="11" max="11" width="11.5546875" customWidth="1"/>
    <col min="12" max="12" width="10.44140625" customWidth="1"/>
    <col min="13" max="13" width="11.109375" customWidth="1"/>
    <col min="14" max="28" width="10.44140625" customWidth="1"/>
  </cols>
  <sheetData>
    <row r="1" spans="1:15" ht="24" thickBot="1">
      <c r="B1" s="52" t="s">
        <v>16</v>
      </c>
      <c r="C1" s="53"/>
      <c r="D1" s="52" t="s">
        <v>17</v>
      </c>
      <c r="E1" s="53"/>
      <c r="F1" s="52" t="s">
        <v>19</v>
      </c>
      <c r="G1" s="53"/>
      <c r="H1" s="52" t="s">
        <v>18</v>
      </c>
      <c r="I1" s="53"/>
      <c r="J1" s="52" t="s">
        <v>20</v>
      </c>
      <c r="K1" s="53"/>
    </row>
    <row r="2" spans="1:15" ht="13.5" customHeight="1">
      <c r="A2" s="61" t="s">
        <v>13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5" ht="15" customHeight="1">
      <c r="A3" s="62"/>
      <c r="B3" s="54" t="s">
        <v>21</v>
      </c>
      <c r="C3" s="56">
        <v>2579</v>
      </c>
      <c r="D3" s="54" t="s">
        <v>21</v>
      </c>
      <c r="E3" s="56">
        <v>6110</v>
      </c>
      <c r="F3" s="54" t="s">
        <v>21</v>
      </c>
      <c r="G3" s="56">
        <v>645238</v>
      </c>
      <c r="H3" s="54" t="s">
        <v>21</v>
      </c>
      <c r="I3" s="56">
        <v>58537</v>
      </c>
      <c r="J3" s="54" t="s">
        <v>21</v>
      </c>
      <c r="K3" s="56">
        <v>224094</v>
      </c>
    </row>
    <row r="4" spans="1:15" thickBot="1">
      <c r="A4" s="62"/>
      <c r="B4" s="55"/>
      <c r="C4" s="57"/>
      <c r="D4" s="55"/>
      <c r="E4" s="57"/>
      <c r="F4" s="55"/>
      <c r="G4" s="57"/>
      <c r="H4" s="55"/>
      <c r="I4" s="57"/>
      <c r="J4" s="55"/>
      <c r="K4" s="57"/>
    </row>
    <row r="5" spans="1:15" ht="16.5" customHeight="1" thickTop="1" thickBot="1">
      <c r="A5" s="62"/>
      <c r="B5" s="72"/>
      <c r="C5" s="67"/>
      <c r="D5" s="58"/>
      <c r="E5" s="59"/>
      <c r="F5" s="69"/>
      <c r="G5" s="67"/>
      <c r="H5" s="58"/>
      <c r="I5" s="59"/>
      <c r="J5" s="58"/>
      <c r="K5" s="59"/>
    </row>
    <row r="6" spans="1:15" ht="16.8" thickBot="1">
      <c r="A6" s="63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29" t="s">
        <v>2</v>
      </c>
      <c r="J6" s="30" t="s">
        <v>1</v>
      </c>
      <c r="K6" s="6" t="s">
        <v>2</v>
      </c>
      <c r="N6" s="49"/>
      <c r="O6" s="35"/>
    </row>
    <row r="7" spans="1:15" ht="16.8" thickTop="1" thickBot="1">
      <c r="A7" s="7" t="s">
        <v>5</v>
      </c>
      <c r="B7" s="8">
        <v>28701.984642689298</v>
      </c>
      <c r="C7" s="37">
        <v>2.0978799999999999E-2</v>
      </c>
      <c r="D7" s="9">
        <v>44737.941182747199</v>
      </c>
      <c r="E7" s="40">
        <v>6.2390000000000004E-4</v>
      </c>
      <c r="F7" s="8">
        <v>51351912.818514101</v>
      </c>
      <c r="G7" s="37">
        <v>1.0323761</v>
      </c>
      <c r="H7" s="34">
        <v>674401.19093200203</v>
      </c>
      <c r="I7" s="41">
        <v>3.0299999999999999E-4</v>
      </c>
      <c r="J7" s="31">
        <v>5590376.8554559303</v>
      </c>
      <c r="K7" s="45">
        <v>2.1959000000000002E-3</v>
      </c>
    </row>
    <row r="8" spans="1:15" ht="16.2" thickBot="1">
      <c r="A8" s="11" t="s">
        <v>6</v>
      </c>
      <c r="B8" s="8">
        <v>29740.920425909098</v>
      </c>
      <c r="C8" s="37">
        <v>2.9202E-3</v>
      </c>
      <c r="D8" s="9">
        <v>43103.945824336202</v>
      </c>
      <c r="E8" s="40">
        <v>6.2390000000000004E-4</v>
      </c>
      <c r="F8" s="8">
        <v>51354966.663442403</v>
      </c>
      <c r="G8" s="37">
        <v>1.0255780000000001</v>
      </c>
      <c r="H8" s="10">
        <v>631935.55629429698</v>
      </c>
      <c r="I8" s="42">
        <v>1.471E-4</v>
      </c>
      <c r="J8" s="32">
        <v>5484160.2724685799</v>
      </c>
      <c r="K8" s="46">
        <v>2.1226000000000001E-3</v>
      </c>
    </row>
    <row r="9" spans="1:15" ht="16.2" thickBot="1">
      <c r="A9" s="11" t="s">
        <v>7</v>
      </c>
      <c r="B9" s="8">
        <v>28560.158514773801</v>
      </c>
      <c r="C9" s="37">
        <v>1.4302E-3</v>
      </c>
      <c r="D9" s="9">
        <v>40208.896261267102</v>
      </c>
      <c r="E9" s="40">
        <v>5.4719999999999997E-4</v>
      </c>
      <c r="F9" s="8">
        <v>51164531.299697898</v>
      </c>
      <c r="G9" s="37">
        <v>0.97875190000000001</v>
      </c>
      <c r="H9" s="10">
        <v>656080.79336170806</v>
      </c>
      <c r="I9" s="42">
        <v>1.6029999999999999E-4</v>
      </c>
      <c r="J9" s="32">
        <v>5697241.61440254</v>
      </c>
      <c r="K9" s="46">
        <v>2.4497999999999998E-3</v>
      </c>
    </row>
    <row r="10" spans="1:15" ht="16.2" thickBot="1">
      <c r="A10" s="11" t="s">
        <v>8</v>
      </c>
      <c r="B10" s="8">
        <v>29914.635391732601</v>
      </c>
      <c r="C10" s="37">
        <v>8.9579999999999998E-4</v>
      </c>
      <c r="D10" s="9">
        <v>42782.732407300398</v>
      </c>
      <c r="E10" s="40">
        <v>6.4720000000000001E-4</v>
      </c>
      <c r="F10" s="8">
        <v>51590479.330098704</v>
      </c>
      <c r="G10" s="37">
        <v>0.43566919999999998</v>
      </c>
      <c r="H10" s="10">
        <v>696059.44136461301</v>
      </c>
      <c r="I10" s="43">
        <v>1.8870000000000001E-4</v>
      </c>
      <c r="J10" s="32">
        <v>5691895.07892296</v>
      </c>
      <c r="K10" s="47">
        <v>2.2055999999999998E-3</v>
      </c>
    </row>
    <row r="11" spans="1:15" ht="16.2" thickBot="1">
      <c r="A11" s="12" t="s">
        <v>9</v>
      </c>
      <c r="B11" s="13">
        <v>29675.0637356078</v>
      </c>
      <c r="C11" s="38">
        <v>1.5074999999999999E-3</v>
      </c>
      <c r="D11" s="14">
        <v>43813.640235156701</v>
      </c>
      <c r="E11" s="39">
        <v>9.0350000000000001E-4</v>
      </c>
      <c r="F11" s="13">
        <v>51395126.011817597</v>
      </c>
      <c r="G11" s="38">
        <v>0.43512410000000001</v>
      </c>
      <c r="H11" s="15">
        <v>652099.927325789</v>
      </c>
      <c r="I11" s="44">
        <v>2.253E-4</v>
      </c>
      <c r="J11" s="33">
        <v>5690500.6991873197</v>
      </c>
      <c r="K11" s="48">
        <v>2.4239000000000001E-3</v>
      </c>
    </row>
    <row r="12" spans="1:15" ht="16.8" thickTop="1" thickBot="1">
      <c r="A12" s="16" t="s">
        <v>3</v>
      </c>
      <c r="B12" s="17">
        <f>AVERAGE((B7-C$3)/C$3,(B8-C$3)/C$3,(B9-C$3)/C$3,(B10-C$3)/C$3,(B11-C$3)/C$3)</f>
        <v>10.368186328864876</v>
      </c>
      <c r="C12" s="18">
        <f>AVERAGE(C7:C11)</f>
        <v>5.5464999999999993E-3</v>
      </c>
      <c r="D12" s="17">
        <f>AVERAGE((D7-E$3)/E$3,(D8-E$3)/E$3,(D9-E$3)/E$3,(D10-E$3)/E$3,(D11-E$3)/E$3)</f>
        <v>6.0260934831688244</v>
      </c>
      <c r="E12" s="18">
        <f t="shared" ref="E12" si="0">AVERAGE(E7:E11)</f>
        <v>6.6914000000000003E-4</v>
      </c>
      <c r="F12" s="17">
        <f t="shared" ref="F12" si="1">AVERAGE((F7-G$3)/G$3,(F8-G$3)/G$3,(F9-G$3)/G$3,(F10-G$3)/G$3,(F11-G$3)/G$3)</f>
        <v>78.61620863110069</v>
      </c>
      <c r="G12" s="18">
        <f t="shared" ref="G12" si="2">AVERAGE(G7:G11)</f>
        <v>0.78149985999999994</v>
      </c>
      <c r="H12" s="17">
        <f t="shared" ref="H12" si="3">AVERAGE((H7-I$3)/I$3,(H8-I$3)/I$3,(H9-I$3)/I$3,(H10-I$3)/I$3,(H11-I$3)/I$3)</f>
        <v>10.311057653376187</v>
      </c>
      <c r="I12" s="18">
        <f t="shared" ref="I12" si="4">AVERAGE(I7:I11)</f>
        <v>2.0488E-4</v>
      </c>
      <c r="J12" s="17">
        <f t="shared" ref="J12" si="5">AVERAGE((J7-K$3)/K$3,(J8-K$3)/K$3,(J9-K$3)/K$3,(J10-K$3)/K$3,(J11-K$3)/K$3)</f>
        <v>24.127111408995624</v>
      </c>
      <c r="K12" s="18">
        <f t="shared" ref="K12" si="6">AVERAGE(K7:K11)</f>
        <v>2.2795599999999999E-3</v>
      </c>
    </row>
    <row r="13" spans="1:15" ht="16.2" thickBot="1">
      <c r="A13" s="11" t="s">
        <v>10</v>
      </c>
      <c r="B13" s="19">
        <f>STDEV((B7-C$3)/C$3,(B8-C$3)/C$3,(B9-C$3)/C$3,(B10-C$3)/C$3,(B11-C$3)/C$3)</f>
        <v>0.24646566045840734</v>
      </c>
      <c r="C13" s="19">
        <f>STDEV(C7:C11)</f>
        <v>8.6593849689224466E-3</v>
      </c>
      <c r="D13" s="19">
        <f t="shared" ref="D13" si="7">STDEV((D7-E$3)/E$3,(D8-E$3)/E$3,(D9-E$3)/E$3,(D10-E$3)/E$3,(D11-E$3)/E$3)</f>
        <v>0.27757962580882423</v>
      </c>
      <c r="E13" s="19">
        <f t="shared" ref="E13" si="8">STDEV(E7:E11)</f>
        <v>1.3635308210671295E-4</v>
      </c>
      <c r="F13" s="19">
        <f t="shared" ref="F13" si="9">STDEV((F7-G$3)/G$3,(F8-G$3)/G$3,(F9-G$3)/G$3,(F10-G$3)/G$3,(F11-G$3)/G$3)</f>
        <v>0.23504520389739872</v>
      </c>
      <c r="G13" s="19">
        <f t="shared" ref="G13" si="10">STDEV(G7:G11)</f>
        <v>0.31662138510300142</v>
      </c>
      <c r="H13" s="19">
        <f t="shared" ref="H13" si="11">STDEV((H7-I$3)/I$3,(H8-I$3)/I$3,(H9-I$3)/I$3,(H10-I$3)/I$3,(H11-I$3)/I$3)</f>
        <v>0.41413030684891239</v>
      </c>
      <c r="I13" s="19">
        <f t="shared" ref="I13" si="12">STDEV(I7:I11)</f>
        <v>6.2514414337814917E-5</v>
      </c>
      <c r="J13" s="19">
        <f t="shared" ref="J13" si="13">STDEV((J7-K$3)/K$3,(J8-K$3)/K$3,(J9-K$3)/K$3,(J10-K$3)/K$3,(J11-K$3)/K$3)</f>
        <v>0.41651615275903736</v>
      </c>
      <c r="K13" s="19">
        <f t="shared" ref="K13" si="14">STDEV(K7:K11)</f>
        <v>1.4741201782758411E-4</v>
      </c>
    </row>
    <row r="15" spans="1:15" ht="15" customHeight="1">
      <c r="A15" s="20"/>
      <c r="L15" s="35"/>
    </row>
    <row r="16" spans="1:15" ht="13.8" customHeight="1"/>
    <row r="17" spans="1:11" ht="32.4" customHeight="1" thickBot="1">
      <c r="A17" s="36"/>
      <c r="B17" s="52" t="s">
        <v>16</v>
      </c>
      <c r="C17" s="53"/>
      <c r="D17" s="52" t="s">
        <v>17</v>
      </c>
      <c r="E17" s="53"/>
      <c r="F17" s="52" t="s">
        <v>19</v>
      </c>
      <c r="G17" s="53"/>
      <c r="H17" s="52" t="s">
        <v>18</v>
      </c>
      <c r="I17" s="53"/>
      <c r="J17" s="52" t="s">
        <v>20</v>
      </c>
      <c r="K17" s="53"/>
    </row>
    <row r="18" spans="1:11" ht="15" customHeight="1">
      <c r="A18" s="61" t="s">
        <v>23</v>
      </c>
      <c r="B18" s="1" t="s">
        <v>0</v>
      </c>
      <c r="C18" s="2">
        <v>280</v>
      </c>
      <c r="D18" s="3" t="s">
        <v>0</v>
      </c>
      <c r="E18" s="2">
        <v>130</v>
      </c>
      <c r="F18" s="3" t="s">
        <v>0</v>
      </c>
      <c r="G18" s="2">
        <v>18512</v>
      </c>
      <c r="H18" s="3" t="s">
        <v>0</v>
      </c>
      <c r="I18" s="2">
        <v>144</v>
      </c>
      <c r="J18" s="3" t="s">
        <v>0</v>
      </c>
      <c r="K18" s="2">
        <v>1060</v>
      </c>
    </row>
    <row r="19" spans="1:11" ht="15.75" customHeight="1">
      <c r="A19" s="62"/>
      <c r="B19" s="54" t="s">
        <v>21</v>
      </c>
      <c r="C19" s="56">
        <v>2579</v>
      </c>
      <c r="D19" s="54" t="s">
        <v>21</v>
      </c>
      <c r="E19" s="56">
        <v>6110</v>
      </c>
      <c r="F19" s="54" t="s">
        <v>21</v>
      </c>
      <c r="G19" s="56">
        <v>645238</v>
      </c>
      <c r="H19" s="54" t="s">
        <v>21</v>
      </c>
      <c r="I19" s="56">
        <v>58537</v>
      </c>
      <c r="J19" s="54" t="s">
        <v>21</v>
      </c>
      <c r="K19" s="56">
        <v>224094</v>
      </c>
    </row>
    <row r="20" spans="1:11" ht="15.75" customHeight="1" thickBot="1">
      <c r="A20" s="62"/>
      <c r="B20" s="55"/>
      <c r="C20" s="57"/>
      <c r="D20" s="55"/>
      <c r="E20" s="57"/>
      <c r="F20" s="55"/>
      <c r="G20" s="57"/>
      <c r="H20" s="55"/>
      <c r="I20" s="57"/>
      <c r="J20" s="55"/>
      <c r="K20" s="57"/>
    </row>
    <row r="21" spans="1:11" ht="15.75" customHeight="1" thickTop="1" thickBot="1">
      <c r="A21" s="62"/>
      <c r="B21" s="72"/>
      <c r="C21" s="67"/>
      <c r="D21" s="58"/>
      <c r="E21" s="59"/>
      <c r="F21" s="69"/>
      <c r="G21" s="67"/>
      <c r="H21" s="58"/>
      <c r="I21" s="59"/>
      <c r="J21" s="58"/>
      <c r="K21" s="59"/>
    </row>
    <row r="22" spans="1:11" ht="15.75" customHeight="1" thickBot="1">
      <c r="A22" s="63"/>
      <c r="B22" s="4" t="s">
        <v>1</v>
      </c>
      <c r="C22" s="5" t="s">
        <v>2</v>
      </c>
      <c r="D22" s="4" t="s">
        <v>1</v>
      </c>
      <c r="E22" s="6" t="s">
        <v>2</v>
      </c>
      <c r="F22" s="4" t="s">
        <v>1</v>
      </c>
      <c r="G22" s="5" t="s">
        <v>2</v>
      </c>
      <c r="H22" s="4" t="s">
        <v>1</v>
      </c>
      <c r="I22" s="29" t="s">
        <v>2</v>
      </c>
      <c r="J22" s="30" t="s">
        <v>1</v>
      </c>
      <c r="K22" s="6" t="s">
        <v>2</v>
      </c>
    </row>
    <row r="23" spans="1:11" ht="15.75" customHeight="1" thickTop="1" thickBot="1">
      <c r="A23" s="7" t="s">
        <v>5</v>
      </c>
      <c r="B23" s="8">
        <v>20218.355547961</v>
      </c>
      <c r="C23" s="37">
        <v>0.42654530000000002</v>
      </c>
      <c r="D23" s="9">
        <v>26942.656764548501</v>
      </c>
      <c r="E23" s="40">
        <v>0.21167849999999999</v>
      </c>
      <c r="F23" s="8">
        <v>32911671.0824674</v>
      </c>
      <c r="G23" s="37">
        <v>3.6097714999999999</v>
      </c>
      <c r="H23" s="34">
        <v>452541.165140889</v>
      </c>
      <c r="I23" s="41">
        <v>0.16984399999999999</v>
      </c>
      <c r="J23" s="31">
        <v>3526085.3152646399</v>
      </c>
      <c r="K23" s="45">
        <v>0.61242859999999999</v>
      </c>
    </row>
    <row r="24" spans="1:11" ht="15.75" customHeight="1" thickBot="1">
      <c r="A24" s="11" t="s">
        <v>6</v>
      </c>
      <c r="B24" s="8">
        <v>19506.3524991993</v>
      </c>
      <c r="C24" s="37">
        <v>0.3130754</v>
      </c>
      <c r="D24" s="9">
        <v>25420.342733420399</v>
      </c>
      <c r="E24" s="40">
        <v>0.17386399999999999</v>
      </c>
      <c r="F24" s="8">
        <v>33114617.619410001</v>
      </c>
      <c r="G24" s="37">
        <v>3.0334158000000002</v>
      </c>
      <c r="H24" s="10">
        <v>432776.78652722598</v>
      </c>
      <c r="I24" s="42">
        <v>0.17493529999999999</v>
      </c>
      <c r="J24" s="32">
        <v>3477014.8693677699</v>
      </c>
      <c r="K24" s="46">
        <v>0.55912490000000004</v>
      </c>
    </row>
    <row r="25" spans="1:11" ht="15.75" customHeight="1" thickBot="1">
      <c r="A25" s="11" t="s">
        <v>7</v>
      </c>
      <c r="B25" s="8">
        <v>19053.7790360422</v>
      </c>
      <c r="C25" s="37">
        <v>0.2378622</v>
      </c>
      <c r="D25" s="9">
        <v>26470.481299204399</v>
      </c>
      <c r="E25" s="40">
        <v>0.15642819999999999</v>
      </c>
      <c r="F25" s="8">
        <v>32648075.1653313</v>
      </c>
      <c r="G25" s="37">
        <v>2.8487005999999999</v>
      </c>
      <c r="H25" s="10">
        <v>459837.27367603499</v>
      </c>
      <c r="I25" s="42">
        <v>0.1368365</v>
      </c>
      <c r="J25" s="32">
        <v>3527870.8662961102</v>
      </c>
      <c r="K25" s="46">
        <v>0.52843090000000004</v>
      </c>
    </row>
    <row r="26" spans="1:11" ht="15.75" customHeight="1" thickBot="1">
      <c r="A26" s="11" t="s">
        <v>8</v>
      </c>
      <c r="B26" s="8">
        <v>19834.0501876792</v>
      </c>
      <c r="C26" s="37">
        <v>0.23555809999999999</v>
      </c>
      <c r="D26" s="9">
        <v>25307.0759611787</v>
      </c>
      <c r="E26" s="40">
        <v>0.12861149999999999</v>
      </c>
      <c r="F26" s="8">
        <v>33226802.269450501</v>
      </c>
      <c r="G26" s="37">
        <v>2.4199326999999999</v>
      </c>
      <c r="H26" s="10">
        <v>434276.78868186497</v>
      </c>
      <c r="I26" s="43">
        <v>0.13220470000000001</v>
      </c>
      <c r="J26" s="32">
        <v>3594605.19533042</v>
      </c>
      <c r="K26" s="47">
        <v>0.45996920000000002</v>
      </c>
    </row>
    <row r="27" spans="1:11" ht="15.75" customHeight="1" thickBot="1">
      <c r="A27" s="12" t="s">
        <v>9</v>
      </c>
      <c r="B27" s="13">
        <v>20029.219763308101</v>
      </c>
      <c r="C27" s="38">
        <v>0.47776849999999998</v>
      </c>
      <c r="D27" s="14">
        <v>24406.403356258699</v>
      </c>
      <c r="E27" s="39">
        <v>0.13439019999999999</v>
      </c>
      <c r="F27" s="13">
        <v>32849514.181116</v>
      </c>
      <c r="G27" s="38">
        <v>2.9752458000000002</v>
      </c>
      <c r="H27" s="15">
        <v>442760.07491293899</v>
      </c>
      <c r="I27" s="44">
        <v>0.1395748</v>
      </c>
      <c r="J27" s="33">
        <v>3697453.0339311301</v>
      </c>
      <c r="K27" s="48">
        <v>0.43446069999999998</v>
      </c>
    </row>
    <row r="28" spans="1:11" ht="15.75" customHeight="1" thickTop="1" thickBot="1">
      <c r="A28" s="16" t="s">
        <v>3</v>
      </c>
      <c r="B28" s="17">
        <f>AVERAGE((B23-C$3)/C$3,(B24-C$3)/C$3,(B25-C$3)/C$3,(B26-C$3)/C$3,(B27-C$3)/C$3)</f>
        <v>6.6496127983086311</v>
      </c>
      <c r="C28" s="18">
        <f>AVERAGE(C23:C27)</f>
        <v>0.33816190000000002</v>
      </c>
      <c r="D28" s="17">
        <f>AVERAGE((D23-E$3)/E$3,(D24-E$3)/E$3,(D25-E$3)/E$3,(D26-E$3)/E$3,(D27-E$3)/E$3)</f>
        <v>3.2077564685633617</v>
      </c>
      <c r="E28" s="18">
        <f t="shared" ref="E28" si="15">AVERAGE(E23:E27)</f>
        <v>0.16099448</v>
      </c>
      <c r="F28" s="17">
        <f t="shared" ref="F28" si="16">AVERAGE((F23-G$3)/G$3,(F24-G$3)/G$3,(F25-G$3)/G$3,(F26-G$3)/G$3,(F27-G$3)/G$3)</f>
        <v>50.066639075124286</v>
      </c>
      <c r="G28" s="18">
        <f t="shared" ref="G28" si="17">AVERAGE(G23:G27)</f>
        <v>2.9774132799999999</v>
      </c>
      <c r="H28" s="17">
        <f t="shared" ref="H28" si="18">AVERAGE((H23-I$3)/I$3,(H24-I$3)/I$3,(H25-I$3)/I$3,(H26-I$3)/I$3,(H27-I$3)/I$3)</f>
        <v>6.5924358574541015</v>
      </c>
      <c r="I28" s="18">
        <f t="shared" ref="I28" si="19">AVERAGE(I23:I27)</f>
        <v>0.15067906000000003</v>
      </c>
      <c r="J28" s="17">
        <f t="shared" ref="J28" si="20">AVERAGE((J23-K$3)/K$3,(J24-K$3)/K$3,(J25-K$3)/K$3,(J26-K$3)/K$3,(J27-K$3)/K$3)</f>
        <v>14.906743848733182</v>
      </c>
      <c r="K28" s="73">
        <f t="shared" ref="K28" si="21">AVERAGE(K23:K27)</f>
        <v>0.51888285999999995</v>
      </c>
    </row>
    <row r="29" spans="1:11" ht="15.75" customHeight="1" thickBot="1">
      <c r="A29" s="11" t="s">
        <v>10</v>
      </c>
      <c r="B29" s="19">
        <f>STDEV((B23-C$3)/C$3,(B24-C$3)/C$3,(B25-C$3)/C$3,(B26-C$3)/C$3,(B27-C$3)/C$3)</f>
        <v>0.17833519852290813</v>
      </c>
      <c r="C29" s="19">
        <f>STDEV(C23:C27)</f>
        <v>0.11013461108559383</v>
      </c>
      <c r="D29" s="19">
        <f t="shared" ref="D29" si="22">STDEV((D23-E$3)/E$3,(D24-E$3)/E$3,(D25-E$3)/E$3,(D26-E$3)/E$3,(D27-E$3)/E$3)</f>
        <v>0.16455132912112741</v>
      </c>
      <c r="E29" s="19">
        <f t="shared" ref="E29" si="23">STDEV(E23:E27)</f>
        <v>3.3584931328752017E-2</v>
      </c>
      <c r="F29" s="19">
        <f t="shared" ref="F29" si="24">STDEV((F23-G$3)/G$3,(F24-G$3)/G$3,(F25-G$3)/G$3,(F26-G$3)/G$3,(F27-G$3)/G$3)</f>
        <v>0.3520875345025955</v>
      </c>
      <c r="G29" s="19">
        <f t="shared" ref="G29" si="25">STDEV(G23:G27)</f>
        <v>0.42730827562995644</v>
      </c>
      <c r="H29" s="19">
        <f t="shared" ref="H29" si="26">STDEV((H23-I$3)/I$3,(H24-I$3)/I$3,(H25-I$3)/I$3,(H26-I$3)/I$3,(H27-I$3)/I$3)</f>
        <v>0.19937807920095393</v>
      </c>
      <c r="I29" s="19">
        <f t="shared" ref="I29" si="27">STDEV(I23:I27)</f>
        <v>2.0074132229388888E-2</v>
      </c>
      <c r="J29" s="19">
        <f t="shared" ref="J29" si="28">STDEV((J23-K$3)/K$3,(J24-K$3)/K$3,(J25-K$3)/K$3,(J26-K$3)/K$3,(J27-K$3)/K$3)</f>
        <v>0.38031310269293711</v>
      </c>
      <c r="K29" s="19">
        <f t="shared" ref="K29" si="29">STDEV(K23:K27)</f>
        <v>7.2559135808339503E-2</v>
      </c>
    </row>
    <row r="30" spans="1:11" ht="15.75" customHeight="1"/>
    <row r="31" spans="1:11" ht="15.75" customHeight="1"/>
    <row r="32" spans="1:11" ht="15.75" customHeight="1" thickBot="1"/>
    <row r="33" spans="1:13" ht="15.75" customHeight="1" thickTop="1" thickBot="1">
      <c r="A33" s="64"/>
      <c r="B33" s="66" t="s">
        <v>16</v>
      </c>
      <c r="C33" s="67"/>
      <c r="D33" s="60" t="s">
        <v>17</v>
      </c>
      <c r="E33" s="59"/>
      <c r="F33" s="68" t="s">
        <v>19</v>
      </c>
      <c r="G33" s="67"/>
      <c r="H33" s="60" t="s">
        <v>18</v>
      </c>
      <c r="I33" s="59"/>
      <c r="J33" s="60" t="s">
        <v>20</v>
      </c>
      <c r="K33" s="59"/>
      <c r="L33" s="70" t="s">
        <v>11</v>
      </c>
      <c r="M33" s="71"/>
    </row>
    <row r="34" spans="1:13" ht="15.75" customHeight="1" thickBot="1">
      <c r="A34" s="65"/>
      <c r="B34" s="28" t="s">
        <v>22</v>
      </c>
      <c r="C34" s="5" t="s">
        <v>2</v>
      </c>
      <c r="D34" s="28" t="s">
        <v>22</v>
      </c>
      <c r="E34" s="6" t="s">
        <v>2</v>
      </c>
      <c r="F34" s="28" t="s">
        <v>22</v>
      </c>
      <c r="G34" s="5" t="s">
        <v>2</v>
      </c>
      <c r="H34" s="28" t="s">
        <v>22</v>
      </c>
      <c r="I34" s="6" t="s">
        <v>2</v>
      </c>
      <c r="J34" s="28" t="s">
        <v>22</v>
      </c>
      <c r="K34" s="6" t="s">
        <v>2</v>
      </c>
      <c r="L34" s="21" t="s">
        <v>12</v>
      </c>
      <c r="M34" s="22" t="s">
        <v>2</v>
      </c>
    </row>
    <row r="35" spans="1:13" ht="15.75" customHeight="1" thickTop="1" thickBot="1">
      <c r="A35" s="23" t="s">
        <v>13</v>
      </c>
      <c r="B35" s="19">
        <f>B12</f>
        <v>10.368186328864876</v>
      </c>
      <c r="C35" s="50">
        <f>C12</f>
        <v>5.5464999999999993E-3</v>
      </c>
      <c r="D35" s="19">
        <f>D12</f>
        <v>6.0260934831688244</v>
      </c>
      <c r="E35" s="50">
        <f>E12</f>
        <v>6.6914000000000003E-4</v>
      </c>
      <c r="F35" s="19">
        <f>F12</f>
        <v>78.61620863110069</v>
      </c>
      <c r="G35" s="50">
        <f>G12</f>
        <v>0.78149985999999994</v>
      </c>
      <c r="H35" s="19">
        <f>H12</f>
        <v>10.311057653376187</v>
      </c>
      <c r="I35" s="50">
        <f>I12</f>
        <v>2.0488E-4</v>
      </c>
      <c r="J35" s="19">
        <f>J12</f>
        <v>24.127111408995624</v>
      </c>
      <c r="K35" s="50">
        <f>K12</f>
        <v>2.2795599999999999E-3</v>
      </c>
      <c r="L35" s="24">
        <f>AVERAGE(B35,D35,F35,H35,J35)</f>
        <v>25.889731501101238</v>
      </c>
      <c r="M35" s="51">
        <f>AVERAGE(C35,E35,G35,I35,K35)</f>
        <v>0.15803998799999996</v>
      </c>
    </row>
    <row r="36" spans="1:13" ht="15.75" customHeight="1" thickBot="1">
      <c r="A36" s="23" t="s">
        <v>4</v>
      </c>
      <c r="B36" s="19">
        <f>B28</f>
        <v>6.6496127983086311</v>
      </c>
      <c r="C36" s="19">
        <f>C28</f>
        <v>0.33816190000000002</v>
      </c>
      <c r="D36" s="19">
        <f>D28</f>
        <v>3.2077564685633617</v>
      </c>
      <c r="E36" s="19">
        <f>E28</f>
        <v>0.16099448</v>
      </c>
      <c r="F36" s="19">
        <f t="shared" ref="F36:K36" si="30">F28</f>
        <v>50.066639075124286</v>
      </c>
      <c r="G36" s="19">
        <f t="shared" si="30"/>
        <v>2.9774132799999999</v>
      </c>
      <c r="H36" s="19">
        <f t="shared" si="30"/>
        <v>6.5924358574541015</v>
      </c>
      <c r="I36" s="19">
        <f t="shared" si="30"/>
        <v>0.15067906000000003</v>
      </c>
      <c r="J36" s="19">
        <f t="shared" si="30"/>
        <v>14.906743848733182</v>
      </c>
      <c r="K36" s="19">
        <f t="shared" si="30"/>
        <v>0.51888285999999995</v>
      </c>
      <c r="L36" s="24">
        <f>AVERAGE(B36,D36,F36,H36,J36)</f>
        <v>16.284637609636711</v>
      </c>
      <c r="M36" s="51">
        <f>AVERAGE(C36,E36,G36,I36,K36)</f>
        <v>0.82922631599999996</v>
      </c>
    </row>
    <row r="37" spans="1:13" ht="15.75" customHeight="1" thickBot="1">
      <c r="A37" s="26" t="s">
        <v>14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4"/>
      <c r="M37" s="25"/>
    </row>
    <row r="38" spans="1:13" ht="15.75" customHeight="1" thickTop="1" thickBot="1">
      <c r="A38" s="26" t="s">
        <v>15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4"/>
      <c r="M38" s="25"/>
    </row>
    <row r="39" spans="1:13" ht="15.75" customHeight="1" thickTop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9">
    <mergeCell ref="H19:H20"/>
    <mergeCell ref="I19:I20"/>
    <mergeCell ref="J19:J20"/>
    <mergeCell ref="K19:K20"/>
    <mergeCell ref="B21:C21"/>
    <mergeCell ref="D21:E21"/>
    <mergeCell ref="F21:G21"/>
    <mergeCell ref="H21:I21"/>
    <mergeCell ref="J21:K21"/>
    <mergeCell ref="H33:I33"/>
    <mergeCell ref="L33:M33"/>
    <mergeCell ref="B5:C5"/>
    <mergeCell ref="D5:E5"/>
    <mergeCell ref="H5:I5"/>
    <mergeCell ref="B17:C17"/>
    <mergeCell ref="D17:E17"/>
    <mergeCell ref="F17:G17"/>
    <mergeCell ref="H17:I17"/>
    <mergeCell ref="J17:K17"/>
    <mergeCell ref="B19:B20"/>
    <mergeCell ref="C19:C20"/>
    <mergeCell ref="D19:D20"/>
    <mergeCell ref="E19:E20"/>
    <mergeCell ref="F19:F20"/>
    <mergeCell ref="G19:G20"/>
    <mergeCell ref="A2:A6"/>
    <mergeCell ref="A33:A34"/>
    <mergeCell ref="B33:C33"/>
    <mergeCell ref="D33:E33"/>
    <mergeCell ref="F33:G33"/>
    <mergeCell ref="F5:G5"/>
    <mergeCell ref="G3:G4"/>
    <mergeCell ref="A18:A22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J1:K1"/>
    <mergeCell ref="J3:J4"/>
    <mergeCell ref="K3:K4"/>
    <mergeCell ref="J5:K5"/>
    <mergeCell ref="J33:K33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2024-09-30T15:20:36Z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