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51A72CA9-348A-4B3E-9AE5-961516C567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D12" i="1" l="1"/>
  <c r="D20" i="1" s="1"/>
  <c r="E12" i="1"/>
  <c r="F12" i="1"/>
  <c r="F20" i="1" s="1"/>
  <c r="G12" i="1"/>
  <c r="H12" i="1"/>
  <c r="H20" i="1" s="1"/>
  <c r="I12" i="1"/>
  <c r="J12" i="1"/>
  <c r="J20" i="1" s="1"/>
  <c r="K12" i="1"/>
  <c r="K20" i="1" s="1"/>
  <c r="D13" i="1"/>
  <c r="E13" i="1"/>
  <c r="F13" i="1"/>
  <c r="G13" i="1"/>
  <c r="H13" i="1"/>
  <c r="I13" i="1"/>
  <c r="J13" i="1"/>
  <c r="K13" i="1"/>
  <c r="E20" i="1"/>
  <c r="G20" i="1"/>
  <c r="I20" i="1"/>
  <c r="B12" i="1"/>
  <c r="B20" i="1" s="1"/>
  <c r="B13" i="1"/>
  <c r="C13" i="1"/>
  <c r="C12" i="1"/>
  <c r="C20" i="1" s="1"/>
  <c r="M20" i="1" l="1"/>
  <c r="L20" i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<sst xmlns="http://schemas.openxmlformats.org/spreadsheetml/2006/main" count="56" uniqueCount="24">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</sst>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2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8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4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4" xfId="0" applyNumberFormat="1" applyFont="1" applyFill="1" applyBorder="1" applyAlignment="1">
      <alignment horizontal="center" vertical="top" wrapText="1"/>
    </xf>
    <xf numFmtId="2" fontId="6" fillId="4" borderId="45" xfId="0" applyNumberFormat="1" applyFont="1" applyFill="1" applyBorder="1" applyAlignment="1">
      <alignment horizontal="center" vertical="top" wrapText="1"/>
    </xf>
    <xf numFmtId="2" fontId="6" fillId="4" borderId="46" xfId="0" applyNumberFormat="1" applyFont="1" applyFill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8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0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6" fillId="4" borderId="52" xfId="0" applyNumberFormat="1" applyFont="1" applyFill="1" applyBorder="1" applyAlignment="1">
      <alignment horizontal="center" vertical="top" wrapText="1"/>
    </xf>
    <xf numFmtId="2" fontId="13" fillId="4" borderId="45" xfId="0" applyNumberFormat="1" applyFont="1" applyFill="1" applyBorder="1" applyAlignment="1">
      <alignment horizontal="center" vertical="top" wrapText="1"/>
    </xf>
    <xf numFmtId="2" fontId="13" fillId="4" borderId="5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zoomScale="130" zoomScaleNormal="130" workbookViewId="0">
      <selection activeCell="F8" sqref="F8"/>
    </sheetView>
  </sheetViews>
  <sheetFormatPr baseColWidth="10" defaultColWidth="14.42578125" defaultRowHeight="15" customHeight="1"/>
  <cols>
    <col min="1" max="1" width="16.85546875" customWidth="1"/>
    <col min="2" max="2" width="12.42578125" customWidth="1"/>
    <col min="3" max="3" width="10" customWidth="1"/>
    <col min="4" max="4" width="12.42578125" customWidth="1"/>
    <col min="5" max="5" width="6.42578125" customWidth="1"/>
    <col min="6" max="6" width="14.28515625" customWidth="1"/>
    <col min="7" max="7" width="6.42578125" customWidth="1"/>
    <col min="8" max="8" width="12.42578125" customWidth="1"/>
    <col min="9" max="9" width="7.42578125" customWidth="1"/>
    <col min="10" max="10" width="13.7109375" customWidth="1"/>
    <col min="11" max="11" width="7.42578125" customWidth="1"/>
    <col min="12" max="28" width="10.42578125" customWidth="1"/>
  </cols>
  <sheetData>
    <row r="1" spans="1:11" ht="24" thickBot="1">
      <c r="B1" s="48" t="s">
        <v>17</v>
      </c>
      <c r="C1" s="49"/>
      <c r="D1" s="48" t="s">
        <v>18</v>
      </c>
      <c r="E1" s="49"/>
      <c r="F1" s="48" t="s">
        <v>20</v>
      </c>
      <c r="G1" s="49"/>
      <c r="H1" s="48" t="s">
        <v>19</v>
      </c>
      <c r="I1" s="49"/>
      <c r="J1" s="48" t="s">
        <v>21</v>
      </c>
      <c r="K1" s="49"/>
    </row>
    <row r="2" spans="1:11" ht="13.5" customHeight="1">
      <c r="A2" s="38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1" ht="15" customHeight="1">
      <c r="A3" s="39"/>
      <c r="B3" s="50" t="s">
        <v>22</v>
      </c>
      <c r="C3" s="46">
        <v>2579</v>
      </c>
      <c r="D3" s="50" t="s">
        <v>22</v>
      </c>
      <c r="E3" s="46">
        <v>6110</v>
      </c>
      <c r="F3" s="50" t="s">
        <v>22</v>
      </c>
      <c r="G3" s="46">
        <v>58537</v>
      </c>
      <c r="H3" s="50" t="s">
        <v>22</v>
      </c>
      <c r="I3" s="46">
        <v>645238</v>
      </c>
      <c r="J3" s="50" t="s">
        <v>22</v>
      </c>
      <c r="K3" s="46">
        <v>224094</v>
      </c>
    </row>
    <row r="4" spans="1:11" ht="15.75" thickBot="1">
      <c r="A4" s="39"/>
      <c r="B4" s="51"/>
      <c r="C4" s="47"/>
      <c r="D4" s="51"/>
      <c r="E4" s="47"/>
      <c r="F4" s="51"/>
      <c r="G4" s="47"/>
      <c r="H4" s="51"/>
      <c r="I4" s="47"/>
      <c r="J4" s="51"/>
      <c r="K4" s="47"/>
    </row>
    <row r="5" spans="1:11" ht="16.5" customHeight="1" thickTop="1" thickBot="1">
      <c r="A5" s="39"/>
      <c r="B5" s="35"/>
      <c r="C5" s="36"/>
      <c r="D5" s="37"/>
      <c r="E5" s="32"/>
      <c r="F5" s="45"/>
      <c r="G5" s="36"/>
      <c r="H5" s="37"/>
      <c r="I5" s="32"/>
      <c r="J5" s="37"/>
      <c r="K5" s="32"/>
    </row>
    <row r="6" spans="1:11" ht="16.5" thickBot="1">
      <c r="A6" s="40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52" t="s">
        <v>2</v>
      </c>
      <c r="J6" s="53" t="s">
        <v>1</v>
      </c>
      <c r="K6" s="6" t="s">
        <v>2</v>
      </c>
    </row>
    <row r="7" spans="1:11" ht="17.25" thickTop="1" thickBot="1">
      <c r="A7" s="7" t="s">
        <v>5</v>
      </c>
      <c r="B7" s="8">
        <v>28701.984639999999</v>
      </c>
      <c r="C7" s="9">
        <v>3.5000000000000003E-2</v>
      </c>
      <c r="D7" s="10">
        <v>44737.941182747199</v>
      </c>
      <c r="E7" s="11">
        <v>3.7999999999999999E-2</v>
      </c>
      <c r="F7" s="8">
        <v>51351912.818000004</v>
      </c>
      <c r="G7" s="9">
        <v>11.528</v>
      </c>
      <c r="H7" s="11">
        <v>674401.19093200203</v>
      </c>
      <c r="I7" s="54">
        <v>4.3999999999999997E-2</v>
      </c>
      <c r="J7" s="57">
        <v>5590376.8554559303</v>
      </c>
      <c r="K7" s="58">
        <v>0.108</v>
      </c>
    </row>
    <row r="8" spans="1:11" ht="16.5" thickBot="1">
      <c r="A8" s="12" t="s">
        <v>6</v>
      </c>
      <c r="B8" s="8">
        <v>29740.92</v>
      </c>
      <c r="C8" s="9">
        <v>6.0999999999999999E-2</v>
      </c>
      <c r="D8" s="10">
        <v>43103.945824336202</v>
      </c>
      <c r="E8" s="11">
        <v>2.4E-2</v>
      </c>
      <c r="F8" s="8">
        <v>51354966.663442403</v>
      </c>
      <c r="G8" s="9">
        <v>10.099</v>
      </c>
      <c r="H8" s="11">
        <v>631935.55629429698</v>
      </c>
      <c r="I8" s="55">
        <v>3.5000000000000003E-2</v>
      </c>
      <c r="J8" s="59">
        <v>5484160.2724685799</v>
      </c>
      <c r="K8" s="64">
        <v>0.13</v>
      </c>
    </row>
    <row r="9" spans="1:11" ht="16.5" thickBot="1">
      <c r="A9" s="12" t="s">
        <v>7</v>
      </c>
      <c r="B9" s="8">
        <v>28560.158514773801</v>
      </c>
      <c r="C9" s="9">
        <v>3.7999999999999999E-2</v>
      </c>
      <c r="D9" s="10">
        <v>40208.896261267102</v>
      </c>
      <c r="E9" s="11">
        <v>2.8000000000000001E-2</v>
      </c>
      <c r="F9" s="8">
        <v>51164531.299697898</v>
      </c>
      <c r="G9" s="9">
        <v>11.443</v>
      </c>
      <c r="H9" s="11">
        <v>656080.79336170806</v>
      </c>
      <c r="I9" s="55">
        <v>2.7E-2</v>
      </c>
      <c r="J9" s="59">
        <v>5697241.61440254</v>
      </c>
      <c r="K9" s="64">
        <v>0.112</v>
      </c>
    </row>
    <row r="10" spans="1:11" ht="16.5" thickBot="1">
      <c r="A10" s="12" t="s">
        <v>8</v>
      </c>
      <c r="B10" s="8">
        <v>29914.635391732601</v>
      </c>
      <c r="C10" s="9">
        <v>6.0999999999999999E-2</v>
      </c>
      <c r="D10" s="10">
        <v>42782.732407300398</v>
      </c>
      <c r="E10" s="11">
        <v>2.5000000000000001E-2</v>
      </c>
      <c r="F10" s="8">
        <v>51590479.330098704</v>
      </c>
      <c r="G10" s="9">
        <v>11.311999999999999</v>
      </c>
      <c r="H10" s="11">
        <v>696059.44136461301</v>
      </c>
      <c r="I10" s="63">
        <v>3.1E-2</v>
      </c>
      <c r="J10" s="59">
        <v>5691895.07892296</v>
      </c>
      <c r="K10" s="60">
        <v>0.105</v>
      </c>
    </row>
    <row r="11" spans="1:11" ht="16.5" thickBot="1">
      <c r="A11" s="13" t="s">
        <v>9</v>
      </c>
      <c r="B11" s="14">
        <v>29675.0637356078</v>
      </c>
      <c r="C11" s="15">
        <v>4.2999999999999997E-2</v>
      </c>
      <c r="D11" s="16">
        <v>43813.640235156701</v>
      </c>
      <c r="E11" s="17">
        <v>2.5000000000000001E-2</v>
      </c>
      <c r="F11" s="14">
        <v>51395126.011817597</v>
      </c>
      <c r="G11" s="15">
        <v>10.91</v>
      </c>
      <c r="H11" s="17">
        <v>652099.927325789</v>
      </c>
      <c r="I11" s="56">
        <v>2.7E-2</v>
      </c>
      <c r="J11" s="61">
        <v>5690500.6991873197</v>
      </c>
      <c r="K11" s="62">
        <v>0.104</v>
      </c>
    </row>
    <row r="12" spans="1:11" ht="17.25" thickTop="1" thickBot="1">
      <c r="A12" s="18" t="s">
        <v>3</v>
      </c>
      <c r="B12" s="19">
        <f>AVERAGE((B7-$C$3)/$C$3,(B8-$C$3)/$C$3,(B9-$C$3)/$C$3,(B10-$C$3)/$C$3,(B11-$C$3)/$C$3)</f>
        <v>10.368186295627313</v>
      </c>
      <c r="C12" s="20">
        <f>AVERAGE(C7:C11)</f>
        <v>4.7599999999999996E-2</v>
      </c>
      <c r="D12" s="19">
        <f t="shared" ref="D12" si="0">AVERAGE((D7-$C$3)/$C$3,(D8-$C$3)/$C$3,(D9-$C$3)/$C$3,(D10-$C$3)/$C$3,(D11-$C$3)/$C$3)</f>
        <v>15.645766259077751</v>
      </c>
      <c r="E12" s="20">
        <f t="shared" ref="E12" si="1">AVERAGE(E7:E11)</f>
        <v>2.7999999999999997E-2</v>
      </c>
      <c r="F12" s="19">
        <f t="shared" ref="F12" si="2">AVERAGE((F7-$C$3)/$C$3,(F8-$C$3)/$C$3,(F9-$C$3)/$C$3,(F10-$C$3)/$C$3,(F11-$C$3)/$C$3)</f>
        <v>19918.117186743439</v>
      </c>
      <c r="G12" s="20">
        <f t="shared" ref="G12" si="3">AVERAGE(G7:G11)</f>
        <v>11.058400000000001</v>
      </c>
      <c r="H12" s="19">
        <f t="shared" ref="H12" si="4">AVERAGE((H7-$C$3)/$C$3,(H8-$C$3)/$C$3,(H9-$C$3)/$C$3,(H10-$C$3)/$C$3,(H11-$C$3)/$C$3)</f>
        <v>255.73337799755012</v>
      </c>
      <c r="I12" s="20">
        <f t="shared" ref="I12" si="5">AVERAGE(I7:I11)</f>
        <v>3.2800000000000003E-2</v>
      </c>
      <c r="J12" s="19">
        <f t="shared" ref="J12" si="6">AVERAGE((J7-$C$3)/$C$3,(J8-$C$3)/$C$3,(J9-$C$3)/$C$3,(J10-$C$3)/$C$3,(J11-$C$3)/$C$3)</f>
        <v>2182.3404048419798</v>
      </c>
      <c r="K12" s="20">
        <f t="shared" ref="K12" si="7">AVERAGE(K7:K11)</f>
        <v>0.11179999999999998</v>
      </c>
    </row>
    <row r="13" spans="1:11" ht="16.5" thickBot="1">
      <c r="A13" s="12" t="s">
        <v>10</v>
      </c>
      <c r="B13" s="21">
        <f>STDEV((B7-$C$3)/$C$3,(B8-$C$3)/$C$3,(B9-$C$3)/$C$3,(B10-$C$3)/$C$3,(B11-$C$3)/$C$3)</f>
        <v>0.2464656332773158</v>
      </c>
      <c r="C13" s="21">
        <f>STDEV(C7:C11)</f>
        <v>1.2561846997953784E-2</v>
      </c>
      <c r="D13" s="21">
        <f t="shared" ref="D13:K13" si="8">STDEV((D7-$C$3)/$C$3,(D8-$C$3)/$C$3,(D9-$C$3)/$C$3,(D10-$C$3)/$C$3,(D11-$C$3)/$C$3)</f>
        <v>0.65762369666223885</v>
      </c>
      <c r="E13" s="21">
        <f t="shared" ref="E13:K13" si="9">STDEV(E7:E11)</f>
        <v>5.7879184513951413E-3</v>
      </c>
      <c r="F13" s="21">
        <f t="shared" ref="F13:K13" si="10">STDEV((F7-$C$3)/$C$3,(F8-$C$3)/$C$3,(F9-$C$3)/$C$3,(F10-$C$3)/$C$3,(F11-$C$3)/$C$3)</f>
        <v>58.805776381878466</v>
      </c>
      <c r="G13" s="21">
        <f t="shared" ref="G13:K13" si="11">STDEV(G7:G11)</f>
        <v>0.58634998081350687</v>
      </c>
      <c r="H13" s="21">
        <f t="shared" ref="H13:K13" si="12">STDEV((H7-$C$3)/$C$3,(H8-$C$3)/$C$3,(H9-$C$3)/$C$3,(H10-$C$3)/$C$3,(H11-$C$3)/$C$3)</f>
        <v>9.3997463249378743</v>
      </c>
      <c r="I13" s="21">
        <f t="shared" ref="I13:K13" si="13">STDEV(I7:I11)</f>
        <v>7.0851958335673114E-3</v>
      </c>
      <c r="J13" s="21">
        <f t="shared" ref="J13:K13" si="14">STDEV((J7-$C$3)/$C$3,(J8-$C$3)/$C$3,(J9-$C$3)/$C$3,(J10-$C$3)/$C$3,(J11-$C$3)/$C$3)</f>
        <v>36.191845962149472</v>
      </c>
      <c r="K13" s="21">
        <f t="shared" ref="K13" si="15">STDEV(K7:K11)</f>
        <v>1.0639548862616312E-2</v>
      </c>
    </row>
    <row r="15" spans="1:11" ht="26.25">
      <c r="A15" s="22" t="s">
        <v>11</v>
      </c>
    </row>
    <row r="17" spans="1:13" ht="15" customHeight="1" thickBot="1"/>
    <row r="18" spans="1:13" ht="15" customHeight="1" thickTop="1" thickBot="1">
      <c r="A18" s="41"/>
      <c r="B18" s="43" t="s">
        <v>17</v>
      </c>
      <c r="C18" s="36"/>
      <c r="D18" s="31" t="s">
        <v>18</v>
      </c>
      <c r="E18" s="32"/>
      <c r="F18" s="44" t="s">
        <v>20</v>
      </c>
      <c r="G18" s="36"/>
      <c r="H18" s="31" t="s">
        <v>19</v>
      </c>
      <c r="I18" s="32"/>
      <c r="J18" s="31" t="s">
        <v>21</v>
      </c>
      <c r="K18" s="32"/>
      <c r="L18" s="33" t="s">
        <v>12</v>
      </c>
      <c r="M18" s="34"/>
    </row>
    <row r="19" spans="1:13" ht="15.75" customHeight="1" thickBot="1">
      <c r="A19" s="42"/>
      <c r="B19" s="30" t="s">
        <v>23</v>
      </c>
      <c r="C19" s="5" t="s">
        <v>2</v>
      </c>
      <c r="D19" s="30" t="s">
        <v>23</v>
      </c>
      <c r="E19" s="6" t="s">
        <v>2</v>
      </c>
      <c r="F19" s="30" t="s">
        <v>23</v>
      </c>
      <c r="G19" s="5" t="s">
        <v>2</v>
      </c>
      <c r="H19" s="30" t="s">
        <v>23</v>
      </c>
      <c r="I19" s="6" t="s">
        <v>2</v>
      </c>
      <c r="J19" s="30" t="s">
        <v>23</v>
      </c>
      <c r="K19" s="6" t="s">
        <v>2</v>
      </c>
      <c r="L19" s="23" t="s">
        <v>13</v>
      </c>
      <c r="M19" s="24" t="s">
        <v>2</v>
      </c>
    </row>
    <row r="20" spans="1:13" ht="15.75" customHeight="1" thickTop="1" thickBot="1">
      <c r="A20" s="25" t="s">
        <v>14</v>
      </c>
      <c r="B20" s="21">
        <f>B12</f>
        <v>10.368186295627313</v>
      </c>
      <c r="C20" s="21">
        <f t="shared" ref="C20:K20" si="16">C12</f>
        <v>4.7599999999999996E-2</v>
      </c>
      <c r="D20" s="21">
        <f t="shared" si="16"/>
        <v>15.645766259077751</v>
      </c>
      <c r="E20" s="21">
        <f t="shared" si="16"/>
        <v>2.7999999999999997E-2</v>
      </c>
      <c r="F20" s="21">
        <f t="shared" si="16"/>
        <v>19918.117186743439</v>
      </c>
      <c r="G20" s="21">
        <f t="shared" si="16"/>
        <v>11.058400000000001</v>
      </c>
      <c r="H20" s="21">
        <f t="shared" si="16"/>
        <v>255.73337799755012</v>
      </c>
      <c r="I20" s="21">
        <f t="shared" si="16"/>
        <v>3.2800000000000003E-2</v>
      </c>
      <c r="J20" s="21">
        <f t="shared" si="16"/>
        <v>2182.3404048419798</v>
      </c>
      <c r="K20" s="21">
        <f t="shared" si="16"/>
        <v>0.11179999999999998</v>
      </c>
      <c r="L20" s="26">
        <f>AVERAGE(B20,D20,F20,H20,J20)</f>
        <v>4476.4409844275342</v>
      </c>
      <c r="M20" s="26">
        <f>AVERAGE(C20,E20,G20,I20,K20)</f>
        <v>2.2557200000000002</v>
      </c>
    </row>
    <row r="21" spans="1:13" ht="15.75" customHeight="1" thickBot="1">
      <c r="A21" s="25" t="s">
        <v>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6"/>
      <c r="M21" s="27"/>
    </row>
    <row r="22" spans="1:13" ht="15.75" customHeight="1" thickBot="1">
      <c r="A22" s="28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27"/>
    </row>
    <row r="23" spans="1:13" ht="15.75" customHeight="1" thickTop="1" thickBot="1">
      <c r="A23" s="28" t="s">
        <v>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6"/>
      <c r="M23" s="27"/>
    </row>
    <row r="24" spans="1:13" ht="15.75" customHeight="1" thickTop="1"/>
    <row r="25" spans="1:13" ht="15.75" customHeight="1">
      <c r="A25" s="22"/>
    </row>
    <row r="26" spans="1:13" ht="15.75" customHeight="1">
      <c r="A26" s="22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8">
    <mergeCell ref="J1:K1"/>
    <mergeCell ref="J3:J4"/>
    <mergeCell ref="K3:K4"/>
    <mergeCell ref="J5:K5"/>
    <mergeCell ref="J18:K18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A2:A6"/>
    <mergeCell ref="A18:A19"/>
    <mergeCell ref="B18:C18"/>
    <mergeCell ref="D18:E18"/>
    <mergeCell ref="F18:G18"/>
    <mergeCell ref="F5:G5"/>
    <mergeCell ref="G3:G4"/>
    <mergeCell ref="H18:I18"/>
    <mergeCell ref="L18:M18"/>
    <mergeCell ref="B5:C5"/>
    <mergeCell ref="D5:E5"/>
    <mergeCell ref="H5:I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2024-09-25T07:16:49Z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