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Work\Design\JouleScopeBoard\Project Outputs for JouleScopeBoard\BOM\"/>
    </mc:Choice>
  </mc:AlternateContent>
  <xr:revisionPtr revIDLastSave="0" documentId="8_{FEB97EBE-C0FD-44B7-AFF0-FFE17DC77D10}" xr6:coauthVersionLast="47" xr6:coauthVersionMax="47" xr10:uidLastSave="{00000000-0000-0000-0000-000000000000}"/>
  <bookViews>
    <workbookView xWindow="1560" yWindow="1560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N14" i="3"/>
  <c r="L16" i="3" s="1"/>
  <c r="L17" i="3" s="1"/>
  <c r="H14" i="3"/>
  <c r="K14" i="3"/>
  <c r="D8" i="3"/>
  <c r="E8" i="3"/>
  <c r="B10" i="3"/>
  <c r="B11" i="3"/>
</calcChain>
</file>

<file path=xl/sharedStrings.xml><?xml version="1.0" encoding="utf-8"?>
<sst xmlns="http://schemas.openxmlformats.org/spreadsheetml/2006/main" count="80" uniqueCount="68">
  <si>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</si>
  <si>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</si>
  <si>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</si>
  <si>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</si>
  <si>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</si>
  <si>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</si>
  <si>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</si>
  <si>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</si>
  <si>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</si>
  <si>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</si>
  <si>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</si>
  <si>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</si>
  <si>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</si>
  <si>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</si>
  <si>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</si>
  <si>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</si>
  <si>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</si>
  <si>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</si>
  <si>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</si>
  <si>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</si>
  <si>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</si>
  <si>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</si>
  <si>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</si>
  <si>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</si>
  <si>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</si>
  <si>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</si>
  <si>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</si>
  <si>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</si>
  <si>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FAE</t>
  </si>
  <si>
    <t>http://www.silabs.com</t>
  </si>
  <si>
    <t>Bill of Materials for Project [JouleScopeBoard.PrjPcb] (No PCB Document Selected)</t>
  </si>
  <si>
    <t>JouleScopeBoard.PrjPcb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</si>
  <si>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</si>
  <si>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</si>
  <si>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</si>
  <si>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</si>
  <si>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20/11/2023</t>
  </si>
  <si>
    <t>14:17</t>
  </si>
  <si>
    <t>&lt;Parameter ClientWebsite not found&gt;</t>
  </si>
  <si>
    <t>3</t>
  </si>
  <si>
    <t>EUR</t>
  </si>
  <si>
    <t>Category</t>
  </si>
  <si>
    <t>Headers and Wire Housings</t>
  </si>
  <si>
    <t>Connectors</t>
  </si>
  <si>
    <t>#Column Name Error:' Manufacturer 1</t>
  </si>
  <si>
    <t>#Column Name Error:' Manufacturer Part Number 1</t>
  </si>
  <si>
    <t>Footprint</t>
  </si>
  <si>
    <t>5190TR</t>
  </si>
  <si>
    <t>5191TR</t>
  </si>
  <si>
    <t>Description</t>
  </si>
  <si>
    <t>10 Pin Mini Header</t>
  </si>
  <si>
    <t>CONN BANANA PLUG THRD</t>
  </si>
  <si>
    <t>RED SMD Test Point</t>
  </si>
  <si>
    <t>BLACK SMD Test Point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</si>
  <si>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</si>
  <si>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</si>
  <si>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</si>
  <si>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</si>
  <si>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</si>
  <si>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</si>
  <si>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</si>
  <si>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</si>
  <si>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C:\Temp\Work\Design\JouleScopeBoard\JouleScopeBoard.PrjPcb</t>
  </si>
  <si>
    <t>10</t>
  </si>
  <si>
    <t>20/11/2023 14:17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</si>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</sst>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260350</xdr:colOff>
      <xdr:row>2</xdr:row>
      <xdr:rowOff>280905</xdr:rowOff>
    </xdr:from>
    <xdr:to>
      <xdr:col>14</xdr:col>
      <xdr:colOff>441325</xdr:colOff>
      <xdr:row>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EB0FD-1D90-7BA4-A0FF-78A7BC5E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8000" y="928605"/>
          <a:ext cx="1285875" cy="64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GridLines="0" tabSelected="1" zoomScaleNormal="100" workbookViewId="0">
      <selection activeCell="R5" sqref="R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8" t="s">
        <v>31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28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29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45250</v>
      </c>
      <c r="E8" s="22">
        <f ca="1">NOW()</f>
        <v>45250.595258564812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44</v>
      </c>
      <c r="E9" s="36" t="s">
        <v>45</v>
      </c>
      <c r="F9" s="36" t="s">
        <v>46</v>
      </c>
      <c r="G9" s="36" t="s">
        <v>49</v>
      </c>
      <c r="H9" s="36" t="s">
        <v>54</v>
      </c>
      <c r="I9" s="36" t="s">
        <v>55</v>
      </c>
      <c r="J9" s="36" t="s">
        <v>56</v>
      </c>
      <c r="K9" s="39" t="s">
        <v>57</v>
      </c>
      <c r="L9" s="43" t="s">
        <v>58</v>
      </c>
      <c r="M9" s="37" t="s">
        <v>59</v>
      </c>
      <c r="N9" s="37" t="s">
        <v>60</v>
      </c>
      <c r="O9" s="37" t="s">
        <v>61</v>
      </c>
    </row>
    <row r="10" spans="1:15" s="2" customFormat="1" ht="13.5" customHeight="1" x14ac:dyDescent="0.2">
      <c r="A10" s="55"/>
      <c r="B10" s="29">
        <f>ROW(B10) - ROW($B$9)</f>
        <v>1</v>
      </c>
      <c r="C10" s="28" t="s">
        <v>42</v>
      </c>
      <c r="D10" s="28"/>
      <c r="E10" s="30"/>
      <c r="F10" s="30">
        <v>20021121</v>
      </c>
      <c r="G10" s="30" t="s">
        <v>50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">
      <c r="A11" s="55"/>
      <c r="B11" s="31">
        <f>ROW(B11) - ROW($B$9)</f>
        <v>2</v>
      </c>
      <c r="C11" s="32" t="s">
        <v>43</v>
      </c>
      <c r="D11" s="32"/>
      <c r="E11" s="32"/>
      <c r="F11" s="32">
        <v>654</v>
      </c>
      <c r="G11" s="32" t="s">
        <v>51</v>
      </c>
      <c r="H11" s="32">
        <v>4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">
      <c r="A12" s="55"/>
      <c r="B12" s="29">
        <f>ROW(B12) - ROW($B$9)</f>
        <v>3</v>
      </c>
      <c r="C12" s="28" t="s">
        <v>43</v>
      </c>
      <c r="D12" s="28"/>
      <c r="E12" s="30"/>
      <c r="F12" s="30" t="s">
        <v>47</v>
      </c>
      <c r="G12" s="30" t="s">
        <v>52</v>
      </c>
      <c r="H12" s="30">
        <v>2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">
      <c r="A13" s="55"/>
      <c r="B13" s="31">
        <f>ROW(B13) - ROW($B$9)</f>
        <v>4</v>
      </c>
      <c r="C13" s="32" t="s">
        <v>43</v>
      </c>
      <c r="D13" s="32"/>
      <c r="E13" s="32"/>
      <c r="F13" s="32" t="s">
        <v>48</v>
      </c>
      <c r="G13" s="32" t="s">
        <v>53</v>
      </c>
      <c r="H13" s="32">
        <v>2</v>
      </c>
      <c r="I13" s="75"/>
      <c r="J13" s="32"/>
      <c r="K13" s="41"/>
      <c r="L13" s="41"/>
      <c r="M13" s="82"/>
      <c r="N13" s="82"/>
      <c r="O13" s="66"/>
    </row>
    <row r="14" spans="1:15" x14ac:dyDescent="0.2">
      <c r="A14" s="55"/>
      <c r="B14" s="51"/>
      <c r="C14" s="50"/>
      <c r="D14" s="34"/>
      <c r="E14" s="33"/>
      <c r="F14" s="47"/>
      <c r="H14" s="46">
        <f>SUM(H10:H13)</f>
        <v>10</v>
      </c>
      <c r="J14" s="42"/>
      <c r="K14" s="46">
        <f>SUM(K10:K13)</f>
        <v>0</v>
      </c>
      <c r="L14" s="45"/>
      <c r="M14" s="45"/>
      <c r="N14" s="45">
        <f>SUM(N10:N13)</f>
        <v>0</v>
      </c>
      <c r="O14" s="67"/>
    </row>
    <row r="15" spans="1:15" ht="13.5" thickBot="1" x14ac:dyDescent="0.25">
      <c r="A15" s="55"/>
      <c r="B15" s="83" t="s">
        <v>20</v>
      </c>
      <c r="C15" s="83"/>
      <c r="D15" s="5"/>
      <c r="E15" s="7"/>
      <c r="F15" s="49" t="s">
        <v>21</v>
      </c>
      <c r="G15" s="4"/>
      <c r="H15" s="4"/>
      <c r="I15" s="77"/>
      <c r="O15" s="64"/>
    </row>
    <row r="16" spans="1:15" ht="27" thickBot="1" x14ac:dyDescent="0.25">
      <c r="A16" s="55"/>
      <c r="B16" s="6"/>
      <c r="C16" s="6"/>
      <c r="D16" s="6"/>
      <c r="E16" s="8"/>
      <c r="F16" s="5"/>
      <c r="G16" s="5"/>
      <c r="H16" s="92" t="s">
        <v>39</v>
      </c>
      <c r="I16" s="80" t="s">
        <v>27</v>
      </c>
      <c r="J16" s="44" t="s">
        <v>23</v>
      </c>
      <c r="L16" s="84">
        <f>N14</f>
        <v>0</v>
      </c>
      <c r="M16" s="85"/>
      <c r="N16" s="93" t="s">
        <v>40</v>
      </c>
      <c r="O16" s="64"/>
    </row>
    <row r="17" spans="1:15" x14ac:dyDescent="0.2">
      <c r="A17" s="55"/>
      <c r="B17" s="6"/>
      <c r="C17" s="6"/>
      <c r="D17" s="6"/>
      <c r="E17" s="8"/>
      <c r="F17" s="5"/>
      <c r="G17" s="5"/>
      <c r="H17" s="5"/>
      <c r="I17" s="78"/>
      <c r="J17" s="48" t="s">
        <v>26</v>
      </c>
      <c r="K17" s="6"/>
      <c r="L17" s="86">
        <f>L16/H16</f>
        <v>0</v>
      </c>
      <c r="M17" s="86"/>
      <c r="N17" s="94" t="s">
        <v>40</v>
      </c>
      <c r="O17" s="64"/>
    </row>
    <row r="18" spans="1:15" ht="13.5" thickBot="1" x14ac:dyDescent="0.25">
      <c r="A18" s="57"/>
      <c r="B18" s="27"/>
      <c r="C18" s="11"/>
      <c r="D18" s="11"/>
      <c r="E18" s="9"/>
      <c r="F18" s="10"/>
      <c r="G18" s="10"/>
      <c r="H18" s="10"/>
      <c r="I18" s="79"/>
      <c r="J18" s="10"/>
      <c r="K18" s="11"/>
      <c r="L18" s="58"/>
      <c r="M18" s="58"/>
      <c r="N18" s="58"/>
      <c r="O18" s="68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  <row r="22" spans="1:15" x14ac:dyDescent="0.2">
      <c r="C22" s="1"/>
      <c r="D22" s="1"/>
      <c r="E22" s="1"/>
    </row>
  </sheetData>
  <mergeCells count="3">
    <mergeCell ref="B15:C15"/>
    <mergeCell ref="L16:M16"/>
    <mergeCell ref="L17:M17"/>
  </mergeCells>
  <phoneticPr fontId="0" type="noConversion"/>
  <conditionalFormatting sqref="L10:L13">
    <cfRule type="cellIs" dxfId="1" priority="3" operator="lessThan">
      <formula>1</formula>
    </cfRule>
  </conditionalFormatting>
  <conditionalFormatting sqref="N10:N13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62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62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63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64</v>
      </c>
    </row>
    <row r="11" spans="1:2" x14ac:dyDescent="0.2">
      <c r="A11" s="26" t="s">
        <v>10</v>
      </c>
      <c r="B11" s="97" t="s">
        <v>65</v>
      </c>
    </row>
    <row r="12" spans="1:2" x14ac:dyDescent="0.2">
      <c r="A12" s="25" t="s">
        <v>11</v>
      </c>
      <c r="B12" s="96" t="s">
        <v>66</v>
      </c>
    </row>
    <row r="13" spans="1:2" x14ac:dyDescent="0.2">
      <c r="A13" s="26" t="s">
        <v>12</v>
      </c>
      <c r="B13" s="97" t="s">
        <v>67</v>
      </c>
    </row>
    <row r="14" spans="1:2" x14ac:dyDescent="0.2">
      <c r="A14" s="25" t="s">
        <v>13</v>
      </c>
      <c r="B14" s="9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Rodrigues</dc:creator>
  <cp:lastModifiedBy>Brian Rodrigues</cp:lastModifiedBy>
  <cp:lastPrinted>2012-02-04T13:58:31Z</cp:lastPrinted>
  <dcterms:created xsi:type="dcterms:W3CDTF">2002-11-05T15:28:02Z</dcterms:created>
  <dcterms:modified xsi:type="dcterms:W3CDTF">2023-11-20T13:17:10Z</dcterms:modified>
</cp:coreProperties>
</file>